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01.01.2023\"/>
    </mc:Choice>
  </mc:AlternateContent>
  <xr:revisionPtr revIDLastSave="0" documentId="13_ncr:1_{CDFCCCCD-F757-4E68-B51A-0DC0B7778C4B}" xr6:coauthVersionLast="47" xr6:coauthVersionMax="47" xr10:uidLastSave="{00000000-0000-0000-0000-000000000000}"/>
  <bookViews>
    <workbookView xWindow="18360" yWindow="-30" windowWidth="12150" windowHeight="13860" activeTab="1" xr2:uid="{00000000-000D-0000-FFFF-FFFF00000000}"/>
  </bookViews>
  <sheets>
    <sheet name="БВУ" sheetId="10" r:id="rId1"/>
    <sheet name="ЛК" sheetId="2" r:id="rId2"/>
    <sheet name="МФО" sheetId="9" r:id="rId3"/>
  </sheets>
  <externalReferences>
    <externalReference r:id="rId4"/>
  </externalReferences>
  <definedNames>
    <definedName name="_xlnm.Print_Area" localSheetId="1">ЛК!$A$1:$E$17</definedName>
  </definedNames>
  <calcPr calcId="191029"/>
  <pivotCaches>
    <pivotCache cacheId="8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D8" i="9"/>
  <c r="D5" i="9"/>
  <c r="C12" i="9"/>
  <c r="C11" i="9"/>
  <c r="C10" i="9"/>
  <c r="C8" i="9"/>
  <c r="C7" i="9"/>
  <c r="C6" i="9"/>
  <c r="C5" i="9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D6" i="2"/>
  <c r="D14" i="2" s="1"/>
  <c r="C14" i="2" l="1"/>
  <c r="E14" i="2" s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<sst xmlns="http://schemas.openxmlformats.org/spreadsheetml/2006/main" count="63" uniqueCount="50">
  <si>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</si>
  <si>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</si>
  <si>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</si>
  <si>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</si>
  <si>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</si>
  <si>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</si>
  <si>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</si>
  <si>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</si>
  <si>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</si>
  <si>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</si>
  <si>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</si>
  <si>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</si>
  <si>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</si>
  <si>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</si>
  <si>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</si>
  <si>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</si>
  <si>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</si>
  <si>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</si>
  <si>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</si>
  <si>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</si>
  <si>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</si>
  <si>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</si>
  <si>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</si>
  <si>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</si>
  <si>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</si>
  <si>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</si>
  <si>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</si>
  <si>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</si>
  <si>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</si>
  <si>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</si>
  <si>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</si>
  <si>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</si>
  <si>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</si>
  <si>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</si>
  <si>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</si>
  <si>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</si>
  <si>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</si>
  <si>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</si>
  <si>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</si>
  <si>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</si>
  <si>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</si>
  <si>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</si>
  <si>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</si>
  <si>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Период (по состоянию на _)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</si>
  <si>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</si>
  <si>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</si>
  <si>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Сумма по полю ВСС</t>
  </si>
  <si>
    <t>Названия столбцов</t>
  </si>
  <si>
    <t>ТОО Эксперт Лизинг</t>
  </si>
  <si>
    <t>Информация о временно свободных средствах в лизинговых компаниях в разрезе программ Фонда по состоянию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</si>
</sst>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0" borderId="1" xfId="0" pivotButton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Continuous" vertical="justify" readingOrder="0"/>
    </dxf>
    <dxf>
      <numFmt numFmtId="164" formatCode="_-* #,##0.00_р_._-;\-* #,##0.00_р_._-;_-* &quot;-&quot;??_р_._-;_-@_-"/>
    </dxf>
    <dxf>
      <numFmt numFmtId="166" formatCode="_-* #,##0.0_р_._-;\-* #,##0.0_р_._-;_-* &quot;-&quot;??_р_._-;_-@_-"/>
    </dxf>
    <dxf>
      <alignment vertical="center" readingOrder="0"/>
    </dxf>
    <dxf>
      <alignment horizontal="centerContinuous" vertical="justify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/>
      </font>
    </dxf>
    <dxf>
      <font>
        <b/>
      </font>
    </dxf>
    <dxf>
      <alignment horizontal="centerContinuous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87;&#1088;&#1072;&#1074;&#1083;&#1077;&#1085;&#1080;&#1077;%20(&#1052;&#1060;&#1054;&#1080;&#1051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О"/>
      <sheetName val="ЛК"/>
    </sheetNames>
    <sheetDataSet>
      <sheetData sheetId="0">
        <row r="4">
          <cell r="G4">
            <v>-5054965</v>
          </cell>
        </row>
        <row r="5">
          <cell r="G5">
            <v>-23711330</v>
          </cell>
        </row>
        <row r="6">
          <cell r="G6">
            <v>-14286113.470000014</v>
          </cell>
        </row>
        <row r="7">
          <cell r="G7">
            <v>-19803795.730000012</v>
          </cell>
        </row>
        <row r="8">
          <cell r="G8">
            <v>5121530.7300000042</v>
          </cell>
        </row>
        <row r="9">
          <cell r="G9">
            <v>-6629663.4200000167</v>
          </cell>
        </row>
        <row r="10">
          <cell r="G10">
            <v>-195262</v>
          </cell>
        </row>
        <row r="11">
          <cell r="G11">
            <v>-12145182.200000007</v>
          </cell>
        </row>
        <row r="12">
          <cell r="G12">
            <v>-13108968.480000017</v>
          </cell>
        </row>
        <row r="13">
          <cell r="G13">
            <v>-69162688.99000001</v>
          </cell>
        </row>
        <row r="14">
          <cell r="G14">
            <v>-160585048.01000002</v>
          </cell>
        </row>
        <row r="15">
          <cell r="G15">
            <v>2924692.8599999547</v>
          </cell>
        </row>
        <row r="16">
          <cell r="G16">
            <v>-178220608</v>
          </cell>
        </row>
        <row r="17">
          <cell r="G17">
            <v>-6632451.1200000048</v>
          </cell>
        </row>
        <row r="18">
          <cell r="G18">
            <v>-67775175.329999983</v>
          </cell>
        </row>
        <row r="19">
          <cell r="G19">
            <v>-77063157.450000003</v>
          </cell>
        </row>
        <row r="20">
          <cell r="G20">
            <v>31576923.539999992</v>
          </cell>
        </row>
        <row r="21">
          <cell r="G21">
            <v>-306795018.94000012</v>
          </cell>
        </row>
        <row r="22">
          <cell r="G22">
            <v>-97933590.129999965</v>
          </cell>
        </row>
        <row r="23">
          <cell r="G23">
            <v>639387430.03000021</v>
          </cell>
        </row>
        <row r="24">
          <cell r="G24">
            <v>858904675</v>
          </cell>
        </row>
        <row r="25">
          <cell r="G25">
            <v>3198427.2000000104</v>
          </cell>
        </row>
        <row r="26">
          <cell r="G26">
            <v>11242567.149999999</v>
          </cell>
        </row>
        <row r="27">
          <cell r="G27">
            <v>-900563.71999999974</v>
          </cell>
        </row>
        <row r="28">
          <cell r="G28">
            <v>-1763591</v>
          </cell>
        </row>
        <row r="29">
          <cell r="G29">
            <v>-6500794.5800000001</v>
          </cell>
        </row>
        <row r="30">
          <cell r="G30">
            <v>-8666667</v>
          </cell>
        </row>
        <row r="31">
          <cell r="G31">
            <v>-13666667</v>
          </cell>
        </row>
        <row r="32">
          <cell r="G32">
            <v>-13514084</v>
          </cell>
        </row>
        <row r="33">
          <cell r="G33">
            <v>-7489422</v>
          </cell>
        </row>
        <row r="34">
          <cell r="G34">
            <v>-6582763</v>
          </cell>
        </row>
        <row r="35">
          <cell r="G35">
            <v>-9799972.2799999993</v>
          </cell>
        </row>
        <row r="36">
          <cell r="G36">
            <v>-21252030</v>
          </cell>
        </row>
        <row r="37">
          <cell r="G37">
            <v>-1783555.6799999978</v>
          </cell>
        </row>
        <row r="38">
          <cell r="G38">
            <v>-1189285.6799999978</v>
          </cell>
        </row>
        <row r="39">
          <cell r="G39">
            <v>-34322578.460000023</v>
          </cell>
        </row>
        <row r="41">
          <cell r="G41">
            <v>27862287</v>
          </cell>
        </row>
        <row r="42">
          <cell r="G42">
            <v>23369606</v>
          </cell>
        </row>
        <row r="43">
          <cell r="G43">
            <v>9296788</v>
          </cell>
        </row>
        <row r="44">
          <cell r="G44">
            <v>30808085</v>
          </cell>
        </row>
        <row r="45">
          <cell r="G45">
            <v>-1531453</v>
          </cell>
        </row>
        <row r="46">
          <cell r="G46">
            <v>6077370</v>
          </cell>
        </row>
      </sheetData>
      <sheetData sheetId="1">
        <row r="3">
          <cell r="F3">
            <v>191532731</v>
          </cell>
        </row>
        <row r="4">
          <cell r="F4">
            <v>-155157267</v>
          </cell>
        </row>
        <row r="5">
          <cell r="F5">
            <v>6088306.8900000006</v>
          </cell>
        </row>
        <row r="6">
          <cell r="F6">
            <v>-1542703773.0700004</v>
          </cell>
        </row>
        <row r="7">
          <cell r="F7">
            <v>92858554.440000057</v>
          </cell>
        </row>
        <row r="8">
          <cell r="F8">
            <v>3872417.5600000173</v>
          </cell>
        </row>
        <row r="9">
          <cell r="F9">
            <v>-34650942.439999998</v>
          </cell>
        </row>
        <row r="10">
          <cell r="F10">
            <v>90445776.580000043</v>
          </cell>
        </row>
        <row r="11">
          <cell r="F11">
            <v>13571593.580000043</v>
          </cell>
        </row>
        <row r="12">
          <cell r="F12">
            <v>134014318</v>
          </cell>
        </row>
        <row r="13">
          <cell r="F13">
            <v>33170100</v>
          </cell>
        </row>
        <row r="14">
          <cell r="F14">
            <v>-84099121.030000031</v>
          </cell>
        </row>
        <row r="15">
          <cell r="F15">
            <v>-1099987.8400000036</v>
          </cell>
        </row>
        <row r="16">
          <cell r="F16">
            <v>-46681437.950000003</v>
          </cell>
        </row>
        <row r="17">
          <cell r="F17">
            <v>-140513680.74000001</v>
          </cell>
        </row>
        <row r="18">
          <cell r="F18">
            <v>12757952.110000014</v>
          </cell>
        </row>
        <row r="19">
          <cell r="F19">
            <v>6281789.4099999964</v>
          </cell>
        </row>
        <row r="20">
          <cell r="F20">
            <v>1370705.3699999992</v>
          </cell>
        </row>
        <row r="21">
          <cell r="F21">
            <v>-13181995.839999989</v>
          </cell>
        </row>
        <row r="22">
          <cell r="F22">
            <v>-39243596.430000007</v>
          </cell>
        </row>
        <row r="23">
          <cell r="F23">
            <v>-19322993.049999997</v>
          </cell>
        </row>
        <row r="24">
          <cell r="F24">
            <v>-97632341.400000036</v>
          </cell>
        </row>
        <row r="25">
          <cell r="F25">
            <v>-1666047.75</v>
          </cell>
        </row>
        <row r="26">
          <cell r="F26">
            <v>-12761538.450000003</v>
          </cell>
        </row>
        <row r="27">
          <cell r="F27">
            <v>-20118000</v>
          </cell>
        </row>
        <row r="28">
          <cell r="F28">
            <v>-22971776.760000005</v>
          </cell>
        </row>
        <row r="29">
          <cell r="F29">
            <v>-56472923.069999993</v>
          </cell>
        </row>
        <row r="30">
          <cell r="F30">
            <v>-2535461.5499999993</v>
          </cell>
        </row>
        <row r="31">
          <cell r="F31">
            <v>-37934345.840000004</v>
          </cell>
        </row>
        <row r="32">
          <cell r="F32">
            <v>-30968841.659999996</v>
          </cell>
        </row>
        <row r="33">
          <cell r="F33">
            <v>-66515644.559999973</v>
          </cell>
        </row>
        <row r="34">
          <cell r="F34">
            <v>-24250452.659999996</v>
          </cell>
        </row>
        <row r="35">
          <cell r="F35">
            <v>-16559625</v>
          </cell>
        </row>
        <row r="36">
          <cell r="F36">
            <v>-74149762.5</v>
          </cell>
        </row>
        <row r="37">
          <cell r="F37">
            <v>-43889353.850000001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E41">
            <v>11764705.880000001</v>
          </cell>
        </row>
        <row r="42">
          <cell r="F42">
            <v>3502486</v>
          </cell>
        </row>
        <row r="43">
          <cell r="F43">
            <v>2466007</v>
          </cell>
        </row>
        <row r="44">
          <cell r="F44">
            <v>-7875000</v>
          </cell>
        </row>
        <row r="45">
          <cell r="F45">
            <v>-9071147.1799999997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1%2001%202023%20&#1075;.%20&#1088;&#1072;&#1073;%20&#1092;&#1072;&#1081;&#1083;%20&#1042;&#1057;&#1057;%20(&#1076;&#1083;&#1103;%20&#1089;&#1072;&#1081;&#1090;&#1072;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йгерим Жандосовна Ахатова" refreshedDate="44959.889596180554" createdVersion="6" refreshedVersion="8" minRefreshableVersion="3" recordCount="155" xr:uid="{5E5308B2-A64C-4D12-95DB-7407594A7783}">
  <cacheSource type="worksheet">
    <worksheetSource name="Исход_ВСС" r:id="rId2"/>
  </cacheSource>
  <cacheFields count="12">
    <cacheField name="Период (по состоянию на _)" numFmtId="14">
      <sharedItems containsSemiMixedTypes="0" containsNonDate="0" containsDate="1" containsString="0" minDate="2022-06-01T00:00:00" maxDate="2023-01-02T00:00:00" count="6">
        <d v="2022-06-01T00:00:00"/>
        <d v="2022-07-01T00:00:00"/>
        <d v="2022-08-01T00:00:00"/>
        <d v="2023-01-01T00:00:00"/>
        <d v="2022-09-01T00:00:00" u="1"/>
        <d v="2022-10-01T00:00:00" u="1"/>
      </sharedItems>
    </cacheField>
    <cacheField name="Партнер" numFmtId="0">
      <sharedItems count="27">
        <s v="АО Нурбанк"/>
        <s v="АО Исламский Банк Al Hilal"/>
        <s v="АО Евразийский банк"/>
        <s v="АО ДБ Казахстан-Зираат Интернешнл Банк"/>
        <s v="АО Казахстанская Иджара Компания"/>
        <s v="АО Банк ЦентрКредит"/>
        <s v="АО Народный Банк Казахстана"/>
        <s v="АО Народный Банк Казахстана _x000a_(АО Казкоммерцбанк)"/>
        <s v="АО Bank RBK"/>
        <s v="АО ForteBank"/>
        <s v="ТОО МФО Арнур Кредит" u="1"/>
        <s v="ТОО Нур Лизинг" u="1"/>
        <s v="АО Халык Лизинг" u="1"/>
        <s v="ТОО МФО Тойота Файнаншл" u="1"/>
        <s v="ТОО МФО РИЦ Кызылорда" u="1"/>
        <s v="ТОО МФО ТАС Финанс Групп" u="1"/>
        <s v="ТОО МФО ТТ Финанс" u="1"/>
        <s v="ТОО Техно Лизинг" u="1"/>
        <s v="ТОО МФО Экспресс Финанс" u="1"/>
        <s v="ТОО МФО Бизнес Финанс" u="1"/>
        <s v="АО Форте Лизинг" u="1"/>
        <s v="АО Лизинг Групп" u="1"/>
        <s v="ТОО МФО КМФ" u="1"/>
        <s v="ТОО МФО Ырыс" u="1"/>
        <s v="ТОО МФО Актобе ауыл микрокредит" u="1"/>
        <s v="ТОО Капитал Лизинг Групп" u="1"/>
        <s v="ТОО МФО Эко Финанс" u="1"/>
      </sharedItems>
    </cacheField>
    <cacheField name="Принадлежность средств" numFmtId="0">
      <sharedItems containsBlank="1" count="6">
        <s v="Средства Национального фонда РК (Продукты для МСБ, занятых в сфере обрабатывающей промышленности)"/>
        <s v="Бюджетные средства"/>
        <s v="Средства Фонда и МИО"/>
        <s v="Собственные программы Фонда"/>
        <m u="1"/>
        <s v="Программа финансирования МСБ на принципах исламского финансирования" u="1"/>
      </sharedItems>
    </cacheField>
    <cacheField name="Программа" numFmtId="0">
      <sharedItems containsBlank="1" count="14">
        <s v="Программа из средств 1 транша Национального фонда РК"/>
        <s v="Программа из средств 2 транша Национального фонда РК"/>
        <s v="Программа из средств 3 транша Национального фонда РК"/>
        <s v="Программа продуктивной занятости и массового предпринимательства"/>
        <s v="Программа регионального финансирования МСБ (Точечная программа)"/>
        <s v="Программа финансирования МСБ на принципах исламского финансирования"/>
        <s v="Программа Даму регионы"/>
        <s v="Программа Даму-Франчайзинг"/>
        <m u="1"/>
        <s v="Государственная программа развития продуктивной занятости и массового предпринимательства на 2017-2019 годы &quot;Енбек&quot;" u="1"/>
        <s v="Программа обусловленного размещения средств в МФО для последующего финансирования СМСП Даму-Микро" u="1"/>
        <s v="Программа обусловленного размещения средств в лизинговых компаниях для последующего финансирования СМСП &quot;Даму-Лизинг&quot;" u="1"/>
        <s v="Собственные программы Фонда" u="1"/>
        <s v="Программа регионального финансированияя МСБ (Точечная программа)" u="1"/>
      </sharedItems>
    </cacheField>
    <cacheField name="Остаток основного долга СЧП перед Партнером" numFmtId="164">
      <sharedItems containsString="0" containsBlank="1" containsNumber="1" minValue="2270753.42" maxValue="19467323395.240005"/>
    </cacheField>
    <cacheField name="Остаток основного долга Партнера перед Фондом" numFmtId="164">
      <sharedItems containsSemiMixedTypes="0" containsString="0" containsNumber="1" minValue="2640188.6" maxValue="20000000000"/>
    </cacheField>
    <cacheField name="Остаток средств Партнера, участвующих в программе" numFmtId="164">
      <sharedItems containsNonDate="0" containsString="0" containsBlank="1"/>
    </cacheField>
    <cacheField name="Сумма ближайшего погашения основного долга Партнера по программе" numFmtId="164">
      <sharedItems containsString="0" containsBlank="1" containsNumber="1" minValue="0" maxValue="1121018451.24"/>
    </cacheField>
    <cacheField name="Остаток свободных средств (графы ( 4+5) - графа 3)_x000a_всего" numFmtId="164">
      <sharedItems containsSemiMixedTypes="0" containsString="0" containsNumber="1" minValue="-735014634.84000087" maxValue="7622160191.9800053"/>
    </cacheField>
    <cacheField name="Остаток свободных средств (графы ( 4+5) - графа 3)2_x000a_в т.ч. с зарезервированные на внебалансовом счете Партнера" numFmtId="164">
      <sharedItems containsString="0" containsBlank="1" containsNumber="1" minValue="0" maxValue="6912331024.6100006"/>
    </cacheField>
    <cacheField name="ВСС" numFmtId="164">
      <sharedItems containsSemiMixedTypes="0" containsString="0" containsNumber="1" minValue="-6754704223.6500015" maxValue="6897543405.7299976"/>
    </cacheField>
    <cacheField name="Доля ВСС" numFmtId="0">
      <sharedItems containsSemiMixedTypes="0" containsString="0" containsNumber="1" minValue="-1.2388332485035349" maxValue="0.999998707407245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  <x v="0"/>
    <x v="0"/>
    <n v="803712187.29999995"/>
    <n v="918091609.66999996"/>
    <m/>
    <m/>
    <n v="114379422.37"/>
    <n v="0"/>
    <n v="114379422.37"/>
    <n v="0.12458388810579882"/>
  </r>
  <r>
    <x v="0"/>
    <x v="0"/>
    <x v="0"/>
    <x v="1"/>
    <n v="940484485.98000002"/>
    <n v="1237834619.8"/>
    <m/>
    <m/>
    <n v="297350133.81999993"/>
    <n v="21825000.040000081"/>
    <n v="275525133.77999985"/>
    <n v="0.22258638542886863"/>
  </r>
  <r>
    <x v="0"/>
    <x v="0"/>
    <x v="0"/>
    <x v="2"/>
    <n v="2058882025.95"/>
    <n v="2600476556.3499999"/>
    <m/>
    <m/>
    <n v="541594530.39999986"/>
    <n v="0"/>
    <n v="541594530.39999986"/>
    <n v="0.20826741509263053"/>
  </r>
  <r>
    <x v="0"/>
    <x v="0"/>
    <x v="1"/>
    <x v="3"/>
    <n v="574325179.06000018"/>
    <n v="654553760.67999995"/>
    <m/>
    <m/>
    <n v="80228581.619999766"/>
    <m/>
    <n v="80228581.619999766"/>
    <n v="0.12256988873863049"/>
  </r>
  <r>
    <x v="0"/>
    <x v="0"/>
    <x v="2"/>
    <x v="4"/>
    <n v="263675481.94999999"/>
    <n v="319678677.46999997"/>
    <m/>
    <n v="33743628.709999993"/>
    <n v="22259566.809999987"/>
    <m/>
    <n v="22259566.809999987"/>
    <n v="6.9631065125039263E-2"/>
  </r>
  <r>
    <x v="0"/>
    <x v="1"/>
    <x v="3"/>
    <x v="5"/>
    <n v="8642445569.1199989"/>
    <n v="9999999999"/>
    <m/>
    <m/>
    <n v="1357554429.8800011"/>
    <m/>
    <n v="1357554429.8800011"/>
    <n v="0.13575544300157566"/>
  </r>
  <r>
    <x v="0"/>
    <x v="2"/>
    <x v="3"/>
    <x v="6"/>
    <n v="2750732502.2599998"/>
    <n v="3113636363.6399999"/>
    <m/>
    <n v="409090909.08999997"/>
    <n v="-46187047.709999859"/>
    <n v="36120561.289999999"/>
    <n v="-82307608.999999851"/>
    <n v="-2.6434560554713608E-2"/>
  </r>
  <r>
    <x v="0"/>
    <x v="2"/>
    <x v="1"/>
    <x v="3"/>
    <n v="690674744.67999995"/>
    <n v="912570116"/>
    <m/>
    <m/>
    <n v="221895371.32000005"/>
    <m/>
    <n v="221895371.32000005"/>
    <n v="0.24315432582059268"/>
  </r>
  <r>
    <x v="0"/>
    <x v="2"/>
    <x v="0"/>
    <x v="0"/>
    <n v="2084485603.5"/>
    <n v="2525272034.48"/>
    <m/>
    <m/>
    <n v="440786430.98000002"/>
    <n v="44985469.880000003"/>
    <n v="395800961.10000002"/>
    <n v="0.15673596970771617"/>
  </r>
  <r>
    <x v="0"/>
    <x v="2"/>
    <x v="0"/>
    <x v="1"/>
    <n v="1772235959.0700002"/>
    <n v="2594991335"/>
    <m/>
    <m/>
    <n v="822755375.92999983"/>
    <n v="426926830.73000008"/>
    <n v="395828545.19999975"/>
    <n v="0.1525355941891805"/>
  </r>
  <r>
    <x v="0"/>
    <x v="2"/>
    <x v="0"/>
    <x v="2"/>
    <n v="1668428675.7599998"/>
    <n v="2315000000"/>
    <m/>
    <m/>
    <n v="646571324.24000025"/>
    <n v="93825046.600000009"/>
    <n v="552746277.64000022"/>
    <n v="0.23876729055723553"/>
  </r>
  <r>
    <x v="0"/>
    <x v="3"/>
    <x v="3"/>
    <x v="6"/>
    <n v="4212326727.8200002"/>
    <n v="5000000000"/>
    <m/>
    <m/>
    <n v="787673272.17999983"/>
    <m/>
    <n v="787673272.17999983"/>
    <n v="0.15753465443599995"/>
  </r>
  <r>
    <x v="0"/>
    <x v="4"/>
    <x v="3"/>
    <x v="5"/>
    <n v="5588022454"/>
    <n v="5931428571.4200001"/>
    <m/>
    <n v="258461538.46000001"/>
    <n v="84944578.960000068"/>
    <m/>
    <n v="84944578.960000068"/>
    <n v="1.4321099535666178E-2"/>
  </r>
  <r>
    <x v="0"/>
    <x v="5"/>
    <x v="0"/>
    <x v="0"/>
    <n v="7082441785.0400009"/>
    <n v="7411325378.8299999"/>
    <m/>
    <m/>
    <n v="328883593.78999901"/>
    <n v="422262074.55999994"/>
    <n v="-93378480.770000935"/>
    <n v="-1.2599430735659087E-2"/>
  </r>
  <r>
    <x v="0"/>
    <x v="5"/>
    <x v="0"/>
    <x v="1"/>
    <n v="3467532029.25"/>
    <n v="3683452295.8200002"/>
    <m/>
    <m/>
    <n v="215920266.57000017"/>
    <n v="1732449153.8900001"/>
    <n v="-1516528887.3199999"/>
    <n v="-0.41171400238872768"/>
  </r>
  <r>
    <x v="0"/>
    <x v="5"/>
    <x v="0"/>
    <x v="2"/>
    <n v="2890731748.2399998"/>
    <n v="3093246602.0700002"/>
    <m/>
    <m/>
    <n v="202514853.8300004"/>
    <n v="956400231.48000002"/>
    <n v="-753885377.64999962"/>
    <n v="-0.24371977880635176"/>
  </r>
  <r>
    <x v="0"/>
    <x v="5"/>
    <x v="3"/>
    <x v="6"/>
    <n v="4271591321.4499998"/>
    <n v="4580790853.5999994"/>
    <m/>
    <n v="83435628.590000004"/>
    <n v="225763903.55999961"/>
    <m/>
    <n v="225763903.55999961"/>
    <n v="4.9284918429003136E-2"/>
  </r>
  <r>
    <x v="0"/>
    <x v="5"/>
    <x v="1"/>
    <x v="3"/>
    <n v="1023962046.87"/>
    <n v="1183529889.9000001"/>
    <m/>
    <n v="1000000"/>
    <n v="158567843.03000009"/>
    <n v="103650397.68000001"/>
    <n v="54917445.350000083"/>
    <n v="4.6401401281585056E-2"/>
  </r>
  <r>
    <x v="0"/>
    <x v="5"/>
    <x v="2"/>
    <x v="4"/>
    <n v="1922607195.6000001"/>
    <n v="2152916910.6999998"/>
    <m/>
    <n v="23015222.949999999"/>
    <n v="207294492.14999968"/>
    <m/>
    <n v="207294492.14999968"/>
    <n v="9.6285412186483274E-2"/>
  </r>
  <r>
    <x v="0"/>
    <x v="6"/>
    <x v="0"/>
    <x v="0"/>
    <n v="15673953968.680006"/>
    <n v="20000000000"/>
    <m/>
    <m/>
    <n v="4326046031.319994"/>
    <n v="2777278770.71"/>
    <n v="1548767260.6099939"/>
    <n v="7.7438363030499696E-2"/>
  </r>
  <r>
    <x v="0"/>
    <x v="6"/>
    <x v="0"/>
    <x v="1"/>
    <n v="5741151843.4300013"/>
    <n v="6000000000"/>
    <m/>
    <m/>
    <n v="258848156.56999874"/>
    <n v="2041432819.6399999"/>
    <n v="-1782584663.0700011"/>
    <n v="-0.2970974438450002"/>
  </r>
  <r>
    <x v="0"/>
    <x v="6"/>
    <x v="0"/>
    <x v="2"/>
    <n v="5943032503.6700039"/>
    <n v="6000000000"/>
    <m/>
    <m/>
    <n v="56967496.329996109"/>
    <n v="5277496042.1099997"/>
    <n v="-5220528545.7800035"/>
    <n v="-0.87008809096333395"/>
  </r>
  <r>
    <x v="0"/>
    <x v="6"/>
    <x v="1"/>
    <x v="3"/>
    <n v="4712503118.8600006"/>
    <n v="8676787543.6099987"/>
    <m/>
    <n v="3001000"/>
    <n v="3961283424.7499981"/>
    <n v="117971265.42999999"/>
    <n v="3843312159.3199983"/>
    <n v="0.44294183071825899"/>
  </r>
  <r>
    <x v="0"/>
    <x v="6"/>
    <x v="2"/>
    <x v="4"/>
    <n v="8779391689.4899998"/>
    <n v="13061483162.369999"/>
    <m/>
    <n v="88308416.280000001"/>
    <n v="4193783056.599999"/>
    <n v="163270673.15000001"/>
    <n v="4030512383.4499989"/>
    <n v="0.3085799930487117"/>
  </r>
  <r>
    <x v="0"/>
    <x v="7"/>
    <x v="0"/>
    <x v="0"/>
    <n v="12717441085.020002"/>
    <n v="20000000000"/>
    <m/>
    <m/>
    <n v="7282558914.9799976"/>
    <n v="385015509.25"/>
    <n v="6897543405.7299976"/>
    <n v="0.34487717028649989"/>
  </r>
  <r>
    <x v="0"/>
    <x v="7"/>
    <x v="0"/>
    <x v="1"/>
    <n v="5464712139.920001"/>
    <n v="6000000000"/>
    <m/>
    <m/>
    <n v="535287860.07999897"/>
    <n v="2228202008.1800003"/>
    <n v="-1692914148.1000013"/>
    <n v="-0.28215235801666688"/>
  </r>
  <r>
    <x v="0"/>
    <x v="7"/>
    <x v="0"/>
    <x v="2"/>
    <n v="5607014885.4000006"/>
    <n v="6000000000"/>
    <m/>
    <m/>
    <n v="392985114.59999943"/>
    <n v="1196603955.1699998"/>
    <n v="-803618840.57000041"/>
    <n v="-0.1339364734283334"/>
  </r>
  <r>
    <x v="0"/>
    <x v="7"/>
    <x v="2"/>
    <x v="4"/>
    <n v="206705973.31999999"/>
    <n v="308547218.90000004"/>
    <m/>
    <n v="39251094.800000004"/>
    <n v="62590150.780000038"/>
    <m/>
    <n v="62590150.780000038"/>
    <n v="0.20285436700139395"/>
  </r>
  <r>
    <x v="0"/>
    <x v="8"/>
    <x v="0"/>
    <x v="0"/>
    <n v="1700334991.29"/>
    <n v="1968249098.96"/>
    <m/>
    <m/>
    <n v="267914107.67000008"/>
    <n v="468338239.05000001"/>
    <n v="-200424131.37999994"/>
    <n v="-0.10182864124561354"/>
  </r>
  <r>
    <x v="0"/>
    <x v="8"/>
    <x v="0"/>
    <x v="1"/>
    <n v="3385899172.0400004"/>
    <n v="3993887924.1199999"/>
    <m/>
    <m/>
    <n v="607988752.07999945"/>
    <n v="529897787.29999989"/>
    <n v="78090964.779999554"/>
    <n v="1.9552617966165354E-2"/>
  </r>
  <r>
    <x v="0"/>
    <x v="8"/>
    <x v="0"/>
    <x v="2"/>
    <n v="3365003803.2500005"/>
    <n v="3966021009.4299998"/>
    <m/>
    <m/>
    <n v="601017206.17999935"/>
    <n v="372072991.05000001"/>
    <n v="228944215.12999934"/>
    <n v="5.7726425196850735E-2"/>
  </r>
  <r>
    <x v="0"/>
    <x v="8"/>
    <x v="3"/>
    <x v="6"/>
    <n v="5033769545.3999996"/>
    <n v="8062851943.8999996"/>
    <m/>
    <n v="167784267.38"/>
    <n v="2861298131.1199999"/>
    <n v="2284480421.1399999"/>
    <n v="576817709.98000002"/>
    <n v="7.154015899006988E-2"/>
  </r>
  <r>
    <x v="0"/>
    <x v="8"/>
    <x v="2"/>
    <x v="4"/>
    <n v="415574702.4799999"/>
    <n v="526515067.38999999"/>
    <m/>
    <n v="11560671"/>
    <n v="99379693.910000086"/>
    <n v="222152828.86000001"/>
    <n v="-122773134.94999993"/>
    <n v="-0.23318066766560258"/>
  </r>
  <r>
    <x v="0"/>
    <x v="8"/>
    <x v="3"/>
    <x v="7"/>
    <n v="7979639.1800000006"/>
    <n v="7480377.2000000002"/>
    <m/>
    <m/>
    <n v="-499261.98000000045"/>
    <m/>
    <n v="-499261.98000000045"/>
    <n v="-6.674288831317228E-2"/>
  </r>
  <r>
    <x v="0"/>
    <x v="9"/>
    <x v="0"/>
    <x v="0"/>
    <n v="9473817905.7600021"/>
    <n v="10197300928"/>
    <m/>
    <m/>
    <n v="723483022.23999786"/>
    <n v="635494677"/>
    <n v="87988345.239997864"/>
    <n v="8.6285916107856839E-3"/>
  </r>
  <r>
    <x v="0"/>
    <x v="9"/>
    <x v="0"/>
    <x v="1"/>
    <n v="3333950731.5399995"/>
    <n v="4451329061"/>
    <m/>
    <m/>
    <n v="1117378329.4600005"/>
    <n v="1006410941.2800002"/>
    <n v="110967388.18000031"/>
    <n v="2.4929046282431266E-2"/>
  </r>
  <r>
    <x v="0"/>
    <x v="9"/>
    <x v="0"/>
    <x v="2"/>
    <n v="4837138325.9299984"/>
    <n v="5830133396"/>
    <m/>
    <m/>
    <n v="992995070.0700016"/>
    <n v="736624491.15000057"/>
    <n v="256370578.92000103"/>
    <n v="4.3973364159368034E-2"/>
  </r>
  <r>
    <x v="0"/>
    <x v="9"/>
    <x v="1"/>
    <x v="3"/>
    <n v="4215101311.7699986"/>
    <n v="5042224336"/>
    <m/>
    <n v="1000000"/>
    <n v="826123024.23000145"/>
    <n v="100183917.68000001"/>
    <n v="725939106.55000138"/>
    <n v="0.14397199691552981"/>
  </r>
  <r>
    <x v="0"/>
    <x v="9"/>
    <x v="2"/>
    <x v="4"/>
    <n v="5802725782.2600002"/>
    <n v="6783728900.0699997"/>
    <m/>
    <n v="18181818.18"/>
    <n v="962821299.62999952"/>
    <n v="422505987.97000003"/>
    <n v="540315311.65999949"/>
    <n v="7.9648718222572856E-2"/>
  </r>
  <r>
    <x v="1"/>
    <x v="0"/>
    <x v="0"/>
    <x v="0"/>
    <n v="776010636.71000004"/>
    <n v="918091609.66999996"/>
    <m/>
    <m/>
    <n v="142080972.95999992"/>
    <m/>
    <n v="142080972.95999992"/>
    <n v="0.15475685809945447"/>
  </r>
  <r>
    <x v="1"/>
    <x v="0"/>
    <x v="0"/>
    <x v="1"/>
    <n v="918759554.50999975"/>
    <n v="1237834619.8"/>
    <m/>
    <m/>
    <n v="319075065.2900002"/>
    <m/>
    <n v="319075065.2900002"/>
    <n v="0.25776873597343236"/>
  </r>
  <r>
    <x v="1"/>
    <x v="0"/>
    <x v="0"/>
    <x v="2"/>
    <n v="1880457116.8200002"/>
    <n v="2440696366.9699998"/>
    <m/>
    <m/>
    <n v="560239250.14999962"/>
    <m/>
    <n v="560239250.14999962"/>
    <n v="0.22954073998377278"/>
  </r>
  <r>
    <x v="1"/>
    <x v="0"/>
    <x v="1"/>
    <x v="3"/>
    <n v="540145954.78999996"/>
    <n v="652415590.52999997"/>
    <m/>
    <m/>
    <n v="112269635.74000001"/>
    <m/>
    <n v="112269635.74000001"/>
    <n v="0.17208300563264595"/>
  </r>
  <r>
    <x v="1"/>
    <x v="0"/>
    <x v="2"/>
    <x v="4"/>
    <n v="250907630.18000001"/>
    <n v="301251275"/>
    <m/>
    <n v="17082589.350000001"/>
    <n v="33261055.469999991"/>
    <m/>
    <n v="33261055.469999991"/>
    <n v="0.11040967534494249"/>
  </r>
  <r>
    <x v="1"/>
    <x v="2"/>
    <x v="3"/>
    <x v="6"/>
    <m/>
    <n v="3113636363.6399999"/>
    <m/>
    <n v="659090909.08999991"/>
    <n v="2454545454.5500002"/>
    <m/>
    <n v="2454545454.5500002"/>
    <n v="0.78832116788375095"/>
  </r>
  <r>
    <x v="1"/>
    <x v="2"/>
    <x v="1"/>
    <x v="3"/>
    <m/>
    <n v="773638871.75999999"/>
    <m/>
    <n v="1000"/>
    <n v="773637871.75999999"/>
    <m/>
    <n v="773637871.75999999"/>
    <n v="0.99999870740724583"/>
  </r>
  <r>
    <x v="1"/>
    <x v="2"/>
    <x v="0"/>
    <x v="0"/>
    <n v="2061248760.6900001"/>
    <n v="2525272034.48"/>
    <m/>
    <m/>
    <n v="464023273.78999996"/>
    <n v="33844480"/>
    <n v="430178793.78999996"/>
    <n v="0.17034948627963628"/>
  </r>
  <r>
    <x v="1"/>
    <x v="2"/>
    <x v="0"/>
    <x v="1"/>
    <n v="2456794275.1300001"/>
    <n v="2594991335"/>
    <m/>
    <m/>
    <n v="138197059.86999989"/>
    <n v="136606423.25999999"/>
    <n v="1590636.6099998951"/>
    <n v="6.1296413153529667E-4"/>
  </r>
  <r>
    <x v="1"/>
    <x v="2"/>
    <x v="0"/>
    <x v="2"/>
    <n v="2010180488.4400001"/>
    <n v="2315000000"/>
    <m/>
    <m/>
    <n v="304819511.55999994"/>
    <n v="307425503.86000001"/>
    <n v="-2605992.3000000715"/>
    <n v="-1.1256986177106141E-3"/>
  </r>
  <r>
    <x v="1"/>
    <x v="8"/>
    <x v="0"/>
    <x v="0"/>
    <n v="1821289146.5300002"/>
    <n v="1968249098.96"/>
    <m/>
    <m/>
    <n v="146959952.42999983"/>
    <n v="146959952.42999959"/>
    <n v="2.384185791015625E-7"/>
    <n v="1.2113231969852806E-16"/>
  </r>
  <r>
    <x v="1"/>
    <x v="8"/>
    <x v="0"/>
    <x v="1"/>
    <n v="3337390591.309999"/>
    <n v="3993887924.1199999"/>
    <m/>
    <m/>
    <n v="656497332.8100009"/>
    <n v="298078104.25999999"/>
    <n v="358419228.55000091"/>
    <n v="8.9741934515844932E-2"/>
  </r>
  <r>
    <x v="1"/>
    <x v="8"/>
    <x v="0"/>
    <x v="2"/>
    <n v="3178981794.4599986"/>
    <n v="3966021009.4299998"/>
    <m/>
    <m/>
    <n v="787039214.97000122"/>
    <n v="328655649.88999999"/>
    <n v="458383565.08000124"/>
    <n v="0.11557769461888971"/>
  </r>
  <r>
    <x v="1"/>
    <x v="8"/>
    <x v="3"/>
    <x v="6"/>
    <n v="4865132575.8099995"/>
    <n v="7895067676.5199995"/>
    <m/>
    <m/>
    <n v="3029935100.71"/>
    <n v="1634956342.1800001"/>
    <n v="1394978758.53"/>
    <n v="0.17668990510096311"/>
  </r>
  <r>
    <x v="1"/>
    <x v="8"/>
    <x v="2"/>
    <x v="4"/>
    <n v="497747583.10000008"/>
    <n v="5043454396.3899994"/>
    <m/>
    <n v="5122029.9800000004"/>
    <n v="4540584783.3099995"/>
    <n v="183939644.88999999"/>
    <n v="4356645138.4199991"/>
    <n v="0.86382165793714638"/>
  </r>
  <r>
    <x v="1"/>
    <x v="8"/>
    <x v="3"/>
    <x v="7"/>
    <n v="7282925.75"/>
    <n v="7480377.2000000002"/>
    <m/>
    <m/>
    <n v="197451.45000000019"/>
    <m/>
    <n v="197451.45000000019"/>
    <n v="2.6395921585344678E-2"/>
  </r>
  <r>
    <x v="1"/>
    <x v="5"/>
    <x v="0"/>
    <x v="0"/>
    <n v="6819727123.1199999"/>
    <n v="7411325378.8299999"/>
    <m/>
    <m/>
    <n v="591598255.71000004"/>
    <n v="289326248.56999999"/>
    <n v="302272007.14000005"/>
    <n v="4.0785148632580842E-2"/>
  </r>
  <r>
    <x v="1"/>
    <x v="5"/>
    <x v="0"/>
    <x v="1"/>
    <n v="3223509049.5299997"/>
    <n v="3683452295.8200002"/>
    <m/>
    <m/>
    <n v="459943246.29000044"/>
    <n v="1270264393.8799999"/>
    <n v="-810321147.58999944"/>
    <n v="-0.21998958653803005"/>
  </r>
  <r>
    <x v="1"/>
    <x v="5"/>
    <x v="0"/>
    <x v="2"/>
    <n v="2836083502.27"/>
    <n v="3093246602.0700002"/>
    <m/>
    <m/>
    <n v="257163099.80000019"/>
    <n v="973136213.89999998"/>
    <n v="-715973114.09999979"/>
    <n v="-0.23146331547600205"/>
  </r>
  <r>
    <x v="1"/>
    <x v="5"/>
    <x v="3"/>
    <x v="6"/>
    <n v="4001542302.3400002"/>
    <n v="4497355225.0100002"/>
    <m/>
    <m/>
    <n v="495812922.67000008"/>
    <m/>
    <n v="495812922.67000008"/>
    <n v="0.11024544379166705"/>
  </r>
  <r>
    <x v="1"/>
    <x v="5"/>
    <x v="1"/>
    <x v="3"/>
    <n v="989415371.13"/>
    <n v="1154529889.9000001"/>
    <m/>
    <m/>
    <n v="165114518.7700001"/>
    <n v="103650397.68000001"/>
    <n v="61464121.090000093"/>
    <n v="5.3237358017057333E-2"/>
  </r>
  <r>
    <x v="1"/>
    <x v="5"/>
    <x v="2"/>
    <x v="4"/>
    <n v="1780440241.97"/>
    <n v="2078702687.75"/>
    <m/>
    <n v="1000"/>
    <n v="298261445.77999997"/>
    <m/>
    <n v="298261445.77999997"/>
    <n v="0.14348441820837779"/>
  </r>
  <r>
    <x v="1"/>
    <x v="6"/>
    <x v="0"/>
    <x v="0"/>
    <n v="16551057726.490005"/>
    <n v="20000000000"/>
    <m/>
    <m/>
    <n v="3448942273.5099945"/>
    <n v="3185903811.1800003"/>
    <n v="263038462.3299942"/>
    <n v="1.315192311649971E-2"/>
  </r>
  <r>
    <x v="1"/>
    <x v="6"/>
    <x v="0"/>
    <x v="1"/>
    <n v="5975761382.2700005"/>
    <n v="6000000000"/>
    <m/>
    <m/>
    <n v="24238617.729999542"/>
    <n v="1882900592.8099999"/>
    <n v="-1858661975.0800004"/>
    <n v="-0.30977699584666674"/>
  </r>
  <r>
    <x v="1"/>
    <x v="6"/>
    <x v="0"/>
    <x v="2"/>
    <n v="5741406681.249999"/>
    <n v="6000000000"/>
    <m/>
    <m/>
    <n v="258593318.75000095"/>
    <n v="5723720711.7600002"/>
    <n v="-5465127393.0099993"/>
    <n v="-0.91085456550166655"/>
  </r>
  <r>
    <x v="1"/>
    <x v="6"/>
    <x v="1"/>
    <x v="3"/>
    <n v="6786974553.5"/>
    <n v="7900626661.4699993"/>
    <m/>
    <n v="4001000"/>
    <n v="1109651107.9699993"/>
    <n v="105511977.96000001"/>
    <n v="1004139130.0099993"/>
    <n v="0.12709613718453672"/>
  </r>
  <r>
    <x v="1"/>
    <x v="6"/>
    <x v="2"/>
    <x v="4"/>
    <n v="10641158554.390005"/>
    <n v="12441243833.200001"/>
    <m/>
    <n v="78897305.620000005"/>
    <n v="1721187973.1899958"/>
    <n v="199171621.30000001"/>
    <n v="1522016351.8899958"/>
    <n v="0.12233634934703465"/>
  </r>
  <r>
    <x v="1"/>
    <x v="7"/>
    <x v="0"/>
    <x v="0"/>
    <n v="12377839808.019995"/>
    <n v="20000000000"/>
    <m/>
    <m/>
    <n v="7622160191.9800053"/>
    <n v="800421878.59000003"/>
    <n v="6821738313.3900051"/>
    <n v="0.34108691566950028"/>
  </r>
  <r>
    <x v="1"/>
    <x v="7"/>
    <x v="0"/>
    <x v="1"/>
    <n v="5066190451.5200005"/>
    <n v="6000000000"/>
    <m/>
    <m/>
    <n v="933809548.47999954"/>
    <n v="1802469809.26"/>
    <n v="-868660260.78000045"/>
    <n v="-0.14477671013000007"/>
  </r>
  <r>
    <x v="1"/>
    <x v="7"/>
    <x v="0"/>
    <x v="2"/>
    <n v="5405261787.3199997"/>
    <n v="6000000000"/>
    <m/>
    <m/>
    <n v="594738212.68000031"/>
    <n v="1759708173.23"/>
    <n v="-1164969960.5499997"/>
    <n v="-0.19416166009166663"/>
  </r>
  <r>
    <x v="1"/>
    <x v="7"/>
    <x v="2"/>
    <x v="4"/>
    <n v="172942285.13"/>
    <n v="209514255.78"/>
    <m/>
    <n v="31211601.469999999"/>
    <n v="5360369.1800000072"/>
    <m/>
    <n v="5360369.1800000072"/>
    <n v="2.5584746775554269E-2"/>
  </r>
  <r>
    <x v="1"/>
    <x v="9"/>
    <x v="0"/>
    <x v="0"/>
    <n v="9456849523.1799984"/>
    <n v="10197300928"/>
    <m/>
    <m/>
    <n v="740451404.8200016"/>
    <n v="440217349"/>
    <n v="300234055.8200016"/>
    <n v="2.9442502279756356E-2"/>
  </r>
  <r>
    <x v="1"/>
    <x v="9"/>
    <x v="0"/>
    <x v="1"/>
    <n v="3343185210.2500019"/>
    <n v="4451329061"/>
    <m/>
    <m/>
    <n v="1108143850.7499981"/>
    <n v="1027363134.3099998"/>
    <n v="80780716.439998269"/>
    <n v="1.8147549941376545E-2"/>
  </r>
  <r>
    <x v="1"/>
    <x v="9"/>
    <x v="0"/>
    <x v="2"/>
    <n v="4834281148.0599985"/>
    <n v="5830133396"/>
    <m/>
    <m/>
    <n v="995852247.94000149"/>
    <n v="641388110.35000002"/>
    <n v="354464137.59000146"/>
    <n v="6.0798632469232353E-2"/>
  </r>
  <r>
    <x v="1"/>
    <x v="9"/>
    <x v="1"/>
    <x v="3"/>
    <n v="4160836342.6399994"/>
    <n v="5042224336"/>
    <m/>
    <n v="2000000"/>
    <n v="879387993.36000061"/>
    <n v="123073351.75"/>
    <n v="756314641.61000061"/>
    <n v="0.14999623007848667"/>
  </r>
  <r>
    <x v="1"/>
    <x v="9"/>
    <x v="2"/>
    <x v="4"/>
    <n v="5632865029.4799995"/>
    <n v="6642847082.3199997"/>
    <m/>
    <n v="10499999.93"/>
    <n v="999482052.91000021"/>
    <n v="638048235.15999997"/>
    <n v="361433817.75000024"/>
    <n v="5.4409474321930391E-2"/>
  </r>
  <r>
    <x v="1"/>
    <x v="1"/>
    <x v="3"/>
    <x v="5"/>
    <n v="8594697882.6199989"/>
    <n v="9999999999"/>
    <m/>
    <m/>
    <n v="1405302116.3800011"/>
    <m/>
    <n v="1405302116.3800011"/>
    <n v="0.14053021165205312"/>
  </r>
  <r>
    <x v="1"/>
    <x v="3"/>
    <x v="3"/>
    <x v="6"/>
    <n v="3810172064.98"/>
    <n v="5000000000"/>
    <m/>
    <m/>
    <n v="1189827935.02"/>
    <m/>
    <n v="1189827935.02"/>
    <n v="0.237965587004"/>
  </r>
  <r>
    <x v="1"/>
    <x v="4"/>
    <x v="3"/>
    <x v="5"/>
    <n v="5564008291"/>
    <n v="5717142857.1300001"/>
    <m/>
    <n v="258461538.46000001"/>
    <n v="-105326972.32999989"/>
    <m/>
    <n v="-105326972.32999989"/>
    <n v="-1.84230086534647E-2"/>
  </r>
  <r>
    <x v="2"/>
    <x v="0"/>
    <x v="0"/>
    <x v="0"/>
    <n v="752432332.97000027"/>
    <n v="892719684.76999998"/>
    <m/>
    <m/>
    <n v="140287351.79999971"/>
    <n v="0"/>
    <n v="140287351.79999971"/>
    <n v="0.15714602712736564"/>
  </r>
  <r>
    <x v="2"/>
    <x v="0"/>
    <x v="0"/>
    <x v="1"/>
    <n v="897022673.86999989"/>
    <n v="1237834619.8"/>
    <m/>
    <m/>
    <n v="340811945.93000007"/>
    <n v="24651190.519999981"/>
    <n v="316160755.41000009"/>
    <n v="0.25541437470950923"/>
  </r>
  <r>
    <x v="2"/>
    <x v="0"/>
    <x v="0"/>
    <x v="2"/>
    <n v="1831504003.95"/>
    <n v="2351609900.1599998"/>
    <m/>
    <m/>
    <n v="520105896.2099998"/>
    <n v="0"/>
    <n v="520105896.2099998"/>
    <n v="0.2211701422819374"/>
  </r>
  <r>
    <x v="2"/>
    <x v="0"/>
    <x v="1"/>
    <x v="3"/>
    <n v="491403353.27999997"/>
    <n v="603093569.38999999"/>
    <m/>
    <m/>
    <n v="111690216.11000001"/>
    <m/>
    <n v="111690216.11000001"/>
    <n v="0.18519550162501197"/>
  </r>
  <r>
    <x v="2"/>
    <x v="0"/>
    <x v="2"/>
    <x v="4"/>
    <n v="225280835.52000001"/>
    <n v="297844199.85000002"/>
    <m/>
    <n v="13675514.199999999"/>
    <n v="58887850.13000001"/>
    <m/>
    <n v="58887850.13000001"/>
    <n v="0.19771360382259265"/>
  </r>
  <r>
    <x v="2"/>
    <x v="2"/>
    <x v="3"/>
    <x v="6"/>
    <n v="2595325751.6999998"/>
    <n v="3113636363.6399999"/>
    <m/>
    <n v="659090909.08999991"/>
    <n v="-140780297.14999986"/>
    <n v="51188021.049999997"/>
    <n v="-191968318.19999987"/>
    <n v="-6.1654058399927957E-2"/>
  </r>
  <r>
    <x v="2"/>
    <x v="2"/>
    <x v="1"/>
    <x v="3"/>
    <n v="652388797.84000003"/>
    <n v="773638871.75999999"/>
    <m/>
    <n v="1000"/>
    <n v="121249073.91999996"/>
    <n v="0"/>
    <n v="121249073.91999996"/>
    <n v="0.15672567440175644"/>
  </r>
  <r>
    <x v="2"/>
    <x v="2"/>
    <x v="0"/>
    <x v="0"/>
    <n v="2041804092.76"/>
    <n v="2525272034.48"/>
    <m/>
    <m/>
    <n v="483467941.72000003"/>
    <n v="33844480"/>
    <n v="449623461.72000003"/>
    <n v="0.17804951529215576"/>
  </r>
  <r>
    <x v="2"/>
    <x v="2"/>
    <x v="0"/>
    <x v="1"/>
    <n v="2456794275.1300001"/>
    <n v="2594991335"/>
    <m/>
    <m/>
    <n v="138197059.86999989"/>
    <n v="136606423.25999999"/>
    <n v="1590636.6099998951"/>
    <n v="6.1296413153529667E-4"/>
  </r>
  <r>
    <x v="2"/>
    <x v="2"/>
    <x v="0"/>
    <x v="2"/>
    <n v="2028853508.27"/>
    <n v="2315000000"/>
    <m/>
    <m/>
    <n v="286146491.73000002"/>
    <n v="307425503.86000001"/>
    <n v="-21279012.129999995"/>
    <n v="-9.1917978963282909E-3"/>
  </r>
  <r>
    <x v="2"/>
    <x v="8"/>
    <x v="0"/>
    <x v="0"/>
    <n v="1753114887.6100001"/>
    <n v="1968249098.96"/>
    <m/>
    <m/>
    <n v="215134211.3499999"/>
    <n v="215134211.34999967"/>
    <n v="2.384185791015625E-7"/>
    <n v="1.2113231969852806E-16"/>
  </r>
  <r>
    <x v="2"/>
    <x v="8"/>
    <x v="0"/>
    <x v="1"/>
    <n v="3242307196.999999"/>
    <n v="3993887924.1199999"/>
    <m/>
    <m/>
    <n v="751580727.12000084"/>
    <n v="418136051.99000001"/>
    <n v="333444675.13000083"/>
    <n v="8.3488741162778352E-2"/>
  </r>
  <r>
    <x v="2"/>
    <x v="8"/>
    <x v="0"/>
    <x v="2"/>
    <n v="3043718232.6600008"/>
    <n v="3966021009.4299998"/>
    <m/>
    <m/>
    <n v="922302776.76999903"/>
    <n v="387889681.56999999"/>
    <n v="534413095.19999903"/>
    <n v="0.1347479234046734"/>
  </r>
  <r>
    <x v="2"/>
    <x v="8"/>
    <x v="3"/>
    <x v="6"/>
    <n v="5090896760.1000004"/>
    <n v="7895067676.5199995"/>
    <m/>
    <m/>
    <n v="2804170916.4199991"/>
    <n v="249637896.85999998"/>
    <n v="2554533019.559999"/>
    <n v="0.32356062344559788"/>
  </r>
  <r>
    <x v="2"/>
    <x v="8"/>
    <x v="2"/>
    <x v="4"/>
    <n v="506220707.16000003"/>
    <n v="5043454396.3899994"/>
    <m/>
    <n v="5122029.9800000004"/>
    <n v="4532111659.25"/>
    <n v="7960086.7299999595"/>
    <n v="4524151572.5200005"/>
    <n v="0.8970342977143394"/>
  </r>
  <r>
    <x v="2"/>
    <x v="8"/>
    <x v="3"/>
    <x v="7"/>
    <n v="5078777.4800000004"/>
    <n v="7480377.2000000002"/>
    <m/>
    <m/>
    <n v="2401599.7199999997"/>
    <m/>
    <n v="2401599.7199999997"/>
    <n v="0.32105329126985732"/>
  </r>
  <r>
    <x v="2"/>
    <x v="5"/>
    <x v="0"/>
    <x v="0"/>
    <n v="6636731872.0600033"/>
    <n v="7411325378.8299999"/>
    <m/>
    <n v="287716760.56999999"/>
    <n v="486876746.19999665"/>
    <n v="287716760.56999999"/>
    <n v="199159985.62999666"/>
    <n v="2.6872384553360055E-2"/>
  </r>
  <r>
    <x v="2"/>
    <x v="5"/>
    <x v="0"/>
    <x v="1"/>
    <n v="3266500727.8099995"/>
    <n v="3683452295.8200002"/>
    <m/>
    <n v="1112489150.2399998"/>
    <n v="-695537582.22999907"/>
    <n v="1112489150.2399998"/>
    <n v="-1808026732.4699988"/>
    <n v="-0.49085113292270854"/>
  </r>
  <r>
    <x v="2"/>
    <x v="5"/>
    <x v="0"/>
    <x v="2"/>
    <n v="2707242785.670001"/>
    <n v="3093246602.0700002"/>
    <m/>
    <n v="1121018451.24"/>
    <n v="-735014634.84000087"/>
    <n v="1121018451.24"/>
    <n v="-1856033086.0800009"/>
    <n v="-0.60002751957698552"/>
  </r>
  <r>
    <x v="2"/>
    <x v="5"/>
    <x v="3"/>
    <x v="6"/>
    <n v="3818946182.6899991"/>
    <n v="4497355225.0100002"/>
    <m/>
    <m/>
    <n v="678409042.32000113"/>
    <m/>
    <n v="678409042.32000113"/>
    <n v="0.15084622147419824"/>
  </r>
  <r>
    <x v="2"/>
    <x v="5"/>
    <x v="1"/>
    <x v="3"/>
    <n v="958250456.33999991"/>
    <n v="1154529889.9000001"/>
    <m/>
    <m/>
    <n v="196279433.56000018"/>
    <n v="73093092.310000002"/>
    <n v="123186341.25000018"/>
    <n v="0.1066982694234707"/>
  </r>
  <r>
    <x v="2"/>
    <x v="5"/>
    <x v="2"/>
    <x v="4"/>
    <n v="1525295264.8899999"/>
    <n v="6013702687.75"/>
    <m/>
    <n v="1000"/>
    <n v="4488406422.8600006"/>
    <m/>
    <n v="4488406422.8600006"/>
    <n v="0.74636320681482138"/>
  </r>
  <r>
    <x v="2"/>
    <x v="6"/>
    <x v="0"/>
    <x v="0"/>
    <n v="17345203605.889999"/>
    <n v="20000000000"/>
    <m/>
    <m/>
    <n v="2654796394.1100006"/>
    <n v="2129232945.1900001"/>
    <n v="525563448.92000055"/>
    <n v="2.6278172446000028E-2"/>
  </r>
  <r>
    <x v="2"/>
    <x v="6"/>
    <x v="0"/>
    <x v="1"/>
    <n v="5857567509.5500031"/>
    <n v="6000000000"/>
    <m/>
    <m/>
    <n v="142432490.44999695"/>
    <n v="1774666607.3900001"/>
    <n v="-1632234116.9400032"/>
    <n v="-0.27203901949000053"/>
  </r>
  <r>
    <x v="2"/>
    <x v="6"/>
    <x v="0"/>
    <x v="2"/>
    <n v="5837315955.7600012"/>
    <n v="6000000000"/>
    <m/>
    <m/>
    <n v="162684044.23999882"/>
    <n v="3077032638.8800001"/>
    <n v="-2914348594.6400013"/>
    <n v="-0.48572476577333357"/>
  </r>
  <r>
    <x v="2"/>
    <x v="6"/>
    <x v="1"/>
    <x v="3"/>
    <n v="6508048423.0900021"/>
    <n v="7898626661.4699993"/>
    <m/>
    <n v="2001000"/>
    <n v="1388577238.3799973"/>
    <n v="99343798.709999993"/>
    <n v="1289233439.6699972"/>
    <n v="0.1632224809356998"/>
  </r>
  <r>
    <x v="2"/>
    <x v="6"/>
    <x v="2"/>
    <x v="4"/>
    <n v="10611508884.940001"/>
    <n v="12373377527.279999"/>
    <m/>
    <n v="11031999.699999999"/>
    <n v="1750836642.6399982"/>
    <n v="274256701.42000002"/>
    <n v="1476579941.2199981"/>
    <n v="0.11933523712216272"/>
  </r>
  <r>
    <x v="2"/>
    <x v="7"/>
    <x v="0"/>
    <x v="0"/>
    <n v="12852345517.079998"/>
    <n v="20000000000"/>
    <m/>
    <m/>
    <n v="7147654482.920002"/>
    <n v="940311874.92999995"/>
    <n v="6207342607.9900017"/>
    <n v="0.31036713039950009"/>
  </r>
  <r>
    <x v="2"/>
    <x v="7"/>
    <x v="0"/>
    <x v="1"/>
    <n v="4545764663.2800007"/>
    <n v="6000000000"/>
    <m/>
    <m/>
    <n v="1454235336.7199993"/>
    <n v="2229046296.3600001"/>
    <n v="-774810959.64000082"/>
    <n v="-0.12913515994000013"/>
  </r>
  <r>
    <x v="2"/>
    <x v="7"/>
    <x v="0"/>
    <x v="2"/>
    <n v="5537063020.6800013"/>
    <n v="6000000000"/>
    <m/>
    <m/>
    <n v="462936979.31999874"/>
    <n v="1683237145.79"/>
    <n v="-1220300166.4700012"/>
    <n v="-0.20338336107833355"/>
  </r>
  <r>
    <x v="2"/>
    <x v="7"/>
    <x v="2"/>
    <x v="4"/>
    <n v="158592958.65000004"/>
    <n v="207952477.33000001"/>
    <m/>
    <n v="29649823.019999996"/>
    <n v="19709695.659999982"/>
    <m/>
    <n v="19709695.659999982"/>
    <n v="9.4779806968698158E-2"/>
  </r>
  <r>
    <x v="2"/>
    <x v="9"/>
    <x v="0"/>
    <x v="0"/>
    <n v="9296758943.1000042"/>
    <n v="10197300928"/>
    <m/>
    <m/>
    <n v="900541984.8999958"/>
    <n v="437217349"/>
    <n v="463324635.8999958"/>
    <n v="4.543600695629052E-2"/>
  </r>
  <r>
    <x v="2"/>
    <x v="9"/>
    <x v="0"/>
    <x v="1"/>
    <n v="3584064579.0900006"/>
    <n v="4451329061"/>
    <m/>
    <m/>
    <n v="867264481.90999937"/>
    <n v="776450418.79999995"/>
    <n v="90814063.109999418"/>
    <n v="2.0401561391104585E-2"/>
  </r>
  <r>
    <x v="2"/>
    <x v="9"/>
    <x v="0"/>
    <x v="2"/>
    <n v="4416400510.4699993"/>
    <n v="5830133396"/>
    <m/>
    <m/>
    <n v="1413732885.5300007"/>
    <n v="816960267.86000013"/>
    <n v="596772617.67000055"/>
    <n v="0.10236002800200775"/>
  </r>
  <r>
    <x v="2"/>
    <x v="9"/>
    <x v="1"/>
    <x v="3"/>
    <n v="4020354074.8400002"/>
    <n v="5042224336"/>
    <m/>
    <n v="2000000"/>
    <n v="1019870261.1599998"/>
    <n v="98917433.599999994"/>
    <n v="920952827.55999982"/>
    <n v="0.18264812634072372"/>
  </r>
  <r>
    <x v="2"/>
    <x v="9"/>
    <x v="2"/>
    <x v="4"/>
    <n v="5565408974.9200001"/>
    <n v="6642847082.3199997"/>
    <m/>
    <n v="10100000.01"/>
    <n v="1067338107.3899996"/>
    <n v="608287004.64999998"/>
    <n v="459051102.73999965"/>
    <n v="6.9104571737285431E-2"/>
  </r>
  <r>
    <x v="2"/>
    <x v="1"/>
    <x v="3"/>
    <x v="5"/>
    <n v="8488775338.1599998"/>
    <n v="9999999999"/>
    <m/>
    <m/>
    <n v="1511224660.8400002"/>
    <m/>
    <n v="1511224660.8400002"/>
    <n v="0.15112246609911226"/>
  </r>
  <r>
    <x v="2"/>
    <x v="3"/>
    <x v="3"/>
    <x v="6"/>
    <n v="4669356696.8999996"/>
    <n v="5000000000"/>
    <m/>
    <m/>
    <n v="330643303.10000038"/>
    <m/>
    <n v="330643303.10000038"/>
    <n v="6.6128660620000071E-2"/>
  </r>
  <r>
    <x v="2"/>
    <x v="4"/>
    <x v="3"/>
    <x v="5"/>
    <n v="5388679699"/>
    <n v="5458681318.6700001"/>
    <m/>
    <m/>
    <n v="70001619.670000076"/>
    <m/>
    <n v="70001619.670000076"/>
    <n v="1.2823906651333122E-2"/>
  </r>
  <r>
    <x v="3"/>
    <x v="0"/>
    <x v="0"/>
    <x v="0"/>
    <n v="607531281.08000004"/>
    <n v="741827115.67476153"/>
    <m/>
    <m/>
    <n v="134295834.59476149"/>
    <m/>
    <n v="134295834.59476149"/>
    <n v="0.18103387131192528"/>
  </r>
  <r>
    <x v="3"/>
    <x v="0"/>
    <x v="0"/>
    <x v="1"/>
    <n v="119420949.41999999"/>
    <n v="419073371.86831921"/>
    <m/>
    <m/>
    <n v="299652422.4483192"/>
    <m/>
    <n v="299652422.4483192"/>
    <n v="0.71503570153456486"/>
  </r>
  <r>
    <x v="3"/>
    <x v="0"/>
    <x v="0"/>
    <x v="2"/>
    <n v="1100357155.3699999"/>
    <n v="1447481662.8218949"/>
    <m/>
    <m/>
    <n v="347124507.451895"/>
    <m/>
    <n v="347124507.451895"/>
    <n v="0.23981271498470574"/>
  </r>
  <r>
    <x v="3"/>
    <x v="0"/>
    <x v="1"/>
    <x v="3"/>
    <n v="304975559.40999997"/>
    <n v="315149311.72861218"/>
    <m/>
    <m/>
    <n v="10173752.318612218"/>
    <m/>
    <n v="10173752.318612218"/>
    <n v="3.2282324409368367E-2"/>
  </r>
  <r>
    <x v="3"/>
    <x v="0"/>
    <x v="2"/>
    <x v="4"/>
    <n v="142806876.95999998"/>
    <n v="201129460.39600003"/>
    <m/>
    <n v="13675514.199999999"/>
    <n v="44647069.236000046"/>
    <m/>
    <n v="44647069.236000046"/>
    <n v="0.2219817482137886"/>
  </r>
  <r>
    <x v="3"/>
    <x v="2"/>
    <x v="3"/>
    <x v="6"/>
    <n v="1820793179.5300004"/>
    <n v="2454545454.5500002"/>
    <m/>
    <n v="409090909.08999997"/>
    <n v="224661365.92999977"/>
    <m/>
    <n v="224661365.92999977"/>
    <n v="9.1528704637978547E-2"/>
  </r>
  <r>
    <x v="3"/>
    <x v="2"/>
    <x v="1"/>
    <x v="3"/>
    <n v="458851314.95999998"/>
    <n v="682636871.75999999"/>
    <m/>
    <n v="1001000"/>
    <n v="222784556.80000001"/>
    <m/>
    <n v="222784556.80000001"/>
    <n v="0.3263588095169962"/>
  </r>
  <r>
    <x v="3"/>
    <x v="2"/>
    <x v="0"/>
    <x v="0"/>
    <n v="1953719232.1099999"/>
    <n v="2525272034.48"/>
    <m/>
    <m/>
    <n v="571552802.37000012"/>
    <m/>
    <n v="571552802.37000012"/>
    <n v="0.22633316116681004"/>
  </r>
  <r>
    <x v="3"/>
    <x v="2"/>
    <x v="0"/>
    <x v="1"/>
    <n v="2172857563.0799999"/>
    <n v="2594991335"/>
    <m/>
    <m/>
    <n v="422133771.92000008"/>
    <n v="479012562.86000001"/>
    <n v="-56878790.939999938"/>
    <n v="-2.1918682414405803E-2"/>
  </r>
  <r>
    <x v="3"/>
    <x v="2"/>
    <x v="0"/>
    <x v="2"/>
    <n v="2061465003.77"/>
    <n v="2315000000"/>
    <m/>
    <m/>
    <n v="253534996.23000002"/>
    <n v="150838853.31999999"/>
    <n v="102696142.91000003"/>
    <n v="4.4361184842332625E-2"/>
  </r>
  <r>
    <x v="3"/>
    <x v="8"/>
    <x v="0"/>
    <x v="0"/>
    <n v="1432016433.1900003"/>
    <n v="1968249098.96"/>
    <m/>
    <m/>
    <n v="536232665.76999974"/>
    <n v="91000000"/>
    <n v="445232665.76999974"/>
    <n v="0.22620747851745773"/>
  </r>
  <r>
    <x v="3"/>
    <x v="8"/>
    <x v="0"/>
    <x v="1"/>
    <n v="3160737285.749999"/>
    <n v="3993887924.1199999"/>
    <m/>
    <m/>
    <n v="833150638.37000084"/>
    <n v="678144756.05000007"/>
    <n v="155005882.32000077"/>
    <n v="3.8810774179186373E-2"/>
  </r>
  <r>
    <x v="3"/>
    <x v="8"/>
    <x v="0"/>
    <x v="2"/>
    <n v="2939109533.2000008"/>
    <n v="3966021009.4299998"/>
    <m/>
    <m/>
    <n v="1026911476.2299991"/>
    <n v="429486560.40999997"/>
    <n v="597424915.8199991"/>
    <n v="0.15063584242229255"/>
  </r>
  <r>
    <x v="3"/>
    <x v="8"/>
    <x v="3"/>
    <x v="6"/>
    <n v="6692222098.3399992"/>
    <n v="7708251925.2600002"/>
    <m/>
    <m/>
    <n v="1016029826.920001"/>
    <n v="881849499.78999996"/>
    <n v="134180327.13000107"/>
    <n v="1.7407361413589912E-2"/>
  </r>
  <r>
    <x v="3"/>
    <x v="8"/>
    <x v="2"/>
    <x v="4"/>
    <n v="416376554.13999999"/>
    <n v="418394047.49000001"/>
    <m/>
    <n v="57811120.939999998"/>
    <n v="-55793627.589999974"/>
    <n v="1380351.7399999998"/>
    <n v="-57173979.329999976"/>
    <n v="-0.13665103428931188"/>
  </r>
  <r>
    <x v="3"/>
    <x v="8"/>
    <x v="3"/>
    <x v="7"/>
    <n v="2270753.42"/>
    <n v="2640188.6"/>
    <m/>
    <n v="3640188.6"/>
    <n v="-3270753.42"/>
    <m/>
    <n v="-3270753.42"/>
    <n v="-1.2388332485035349"/>
  </r>
  <r>
    <x v="3"/>
    <x v="5"/>
    <x v="0"/>
    <x v="0"/>
    <n v="6013735588.1900005"/>
    <n v="7411325378.8299999"/>
    <m/>
    <n v="0"/>
    <n v="1397589790.6399994"/>
    <n v="988714700.56999993"/>
    <n v="408875090.06999946"/>
    <n v="5.5168956855939193E-2"/>
  </r>
  <r>
    <x v="3"/>
    <x v="5"/>
    <x v="0"/>
    <x v="1"/>
    <n v="3507509096.0199995"/>
    <n v="3683452295.8200002"/>
    <m/>
    <n v="0"/>
    <n v="175943199.80000067"/>
    <n v="779015273.76999998"/>
    <n v="-603072073.96999931"/>
    <n v="-0.16372468693414829"/>
  </r>
  <r>
    <x v="3"/>
    <x v="5"/>
    <x v="0"/>
    <x v="2"/>
    <n v="2784011241.559999"/>
    <n v="3093246602.0700002"/>
    <m/>
    <n v="0"/>
    <n v="309235360.51000118"/>
    <n v="767000258.72000003"/>
    <n v="-457764898.20999885"/>
    <n v="-0.14798849141341097"/>
  </r>
  <r>
    <x v="3"/>
    <x v="5"/>
    <x v="3"/>
    <x v="6"/>
    <n v="3197578081.8899999"/>
    <n v="4340913055.9300003"/>
    <m/>
    <m/>
    <n v="1143334974.0400004"/>
    <n v="1097335752.5799999"/>
    <n v="45999221.460000515"/>
    <n v="1.0596669610132427E-2"/>
  </r>
  <r>
    <x v="3"/>
    <x v="5"/>
    <x v="1"/>
    <x v="3"/>
    <n v="737844446.30999899"/>
    <n v="962528889.89999998"/>
    <m/>
    <m/>
    <n v="224684443.59000099"/>
    <n v="84123842.780000001"/>
    <n v="140560600.81000099"/>
    <n v="0.14603260461574744"/>
  </r>
  <r>
    <x v="3"/>
    <x v="5"/>
    <x v="2"/>
    <x v="4"/>
    <n v="1456729618.5899999"/>
    <n v="1892935343.5900002"/>
    <m/>
    <n v="1000"/>
    <n v="436204725.00000024"/>
    <n v="155481083.14999998"/>
    <n v="280723641.85000026"/>
    <n v="0.14830070282147129"/>
  </r>
  <r>
    <x v="3"/>
    <x v="6"/>
    <x v="0"/>
    <x v="0"/>
    <n v="16516995100.570007"/>
    <n v="20000000000"/>
    <m/>
    <m/>
    <n v="3483004899.4299927"/>
    <n v="2544823420.6700001"/>
    <n v="938181478.7599926"/>
    <n v="4.6909073937999632E-2"/>
  </r>
  <r>
    <x v="3"/>
    <x v="6"/>
    <x v="0"/>
    <x v="1"/>
    <n v="5275425669.2599983"/>
    <n v="6000000000"/>
    <m/>
    <m/>
    <n v="724574330.74000168"/>
    <n v="3831951558.71"/>
    <n v="-3107377227.9699984"/>
    <n v="-0.51789620466166641"/>
  </r>
  <r>
    <x v="3"/>
    <x v="6"/>
    <x v="0"/>
    <x v="2"/>
    <n v="5842373199.0400009"/>
    <n v="6000000000"/>
    <m/>
    <m/>
    <n v="157626800.95999908"/>
    <n v="6912331024.6100006"/>
    <n v="-6754704223.6500015"/>
    <n v="-1.1257840372750003"/>
  </r>
  <r>
    <x v="3"/>
    <x v="6"/>
    <x v="1"/>
    <x v="3"/>
    <n v="4674694033.4000025"/>
    <n v="5272122074.2999992"/>
    <m/>
    <n v="4002000"/>
    <n v="593426040.89999676"/>
    <n v="75381163.840000004"/>
    <n v="518044877.05999672"/>
    <n v="9.8261168796775183E-2"/>
  </r>
  <r>
    <x v="3"/>
    <x v="6"/>
    <x v="2"/>
    <x v="4"/>
    <n v="9890819141.7099991"/>
    <n v="11300400501.459997"/>
    <m/>
    <n v="737776612.40999997"/>
    <n v="671804747.33999813"/>
    <n v="359771349.69"/>
    <n v="312033397.64999813"/>
    <n v="2.7612596350871266E-2"/>
  </r>
  <r>
    <x v="3"/>
    <x v="7"/>
    <x v="0"/>
    <x v="0"/>
    <n v="19467323395.240005"/>
    <n v="20000000000"/>
    <m/>
    <m/>
    <n v="532676604.75999451"/>
    <n v="4057361436.4799995"/>
    <n v="-3524684831.720005"/>
    <n v="-0.17623424158600026"/>
  </r>
  <r>
    <x v="3"/>
    <x v="7"/>
    <x v="0"/>
    <x v="1"/>
    <n v="5833015090.3700018"/>
    <n v="6000000000"/>
    <m/>
    <m/>
    <n v="166984909.62999821"/>
    <n v="6688862858.6800003"/>
    <n v="-6521877949.0500021"/>
    <n v="-1.0869796581750004"/>
  </r>
  <r>
    <x v="3"/>
    <x v="7"/>
    <x v="0"/>
    <x v="2"/>
    <n v="5950760036.5500011"/>
    <n v="6000000000"/>
    <m/>
    <m/>
    <n v="49239963.449998856"/>
    <n v="2012836993.4699998"/>
    <n v="-1963597030.0200009"/>
    <n v="-0.32726617167000016"/>
  </r>
  <r>
    <x v="3"/>
    <x v="7"/>
    <x v="2"/>
    <x v="4"/>
    <n v="79952033.170000002"/>
    <n v="113232804.70000002"/>
    <m/>
    <n v="37560250.590000004"/>
    <n v="-4279479.0599999875"/>
    <m/>
    <n v="-4279479.0599999875"/>
    <n v="-3.7793632961208343E-2"/>
  </r>
  <r>
    <x v="3"/>
    <x v="9"/>
    <x v="0"/>
    <x v="0"/>
    <n v="8460228402.6400003"/>
    <n v="10197300928"/>
    <m/>
    <n v="0"/>
    <n v="1737072525.3599997"/>
    <n v="583477047.99000001"/>
    <n v="1153595477.3699996"/>
    <n v="0.11312753105112636"/>
  </r>
  <r>
    <x v="3"/>
    <x v="9"/>
    <x v="0"/>
    <x v="1"/>
    <n v="3485874522.4000015"/>
    <n v="4451329061"/>
    <m/>
    <n v="0"/>
    <n v="965454538.59999847"/>
    <n v="256478183.59"/>
    <n v="708976355.00999844"/>
    <n v="0.15927295989452767"/>
  </r>
  <r>
    <x v="3"/>
    <x v="9"/>
    <x v="0"/>
    <x v="2"/>
    <n v="4489932393.1199989"/>
    <n v="5830133396"/>
    <m/>
    <n v="0"/>
    <n v="1340201002.8800011"/>
    <n v="542241836.07000005"/>
    <n v="797959166.81000102"/>
    <n v="0.13686808047264809"/>
  </r>
  <r>
    <x v="3"/>
    <x v="9"/>
    <x v="1"/>
    <x v="3"/>
    <n v="3472165789.1599998"/>
    <n v="4263215267.9300003"/>
    <m/>
    <n v="1001000"/>
    <n v="790048478.77000046"/>
    <n v="217991038.81999999"/>
    <n v="572057439.95000052"/>
    <n v="0.13418450723173603"/>
  </r>
  <r>
    <x v="3"/>
    <x v="9"/>
    <x v="2"/>
    <x v="4"/>
    <n v="5385098763.9500008"/>
    <n v="6304357327.5600004"/>
    <m/>
    <n v="3276000"/>
    <n v="915982563.60999966"/>
    <n v="489692024.81999999"/>
    <n v="426290538.78999966"/>
    <n v="6.761839734661558E-2"/>
  </r>
  <r>
    <x v="3"/>
    <x v="1"/>
    <x v="3"/>
    <x v="5"/>
    <n v="8269485713.7399998"/>
    <n v="9999999999"/>
    <m/>
    <m/>
    <n v="1730514285.2600002"/>
    <n v="0"/>
    <n v="1730514285.2600002"/>
    <n v="0.17305142854330516"/>
  </r>
  <r>
    <x v="3"/>
    <x v="3"/>
    <x v="3"/>
    <x v="6"/>
    <n v="4968194717.2399998"/>
    <n v="5000000000"/>
    <m/>
    <m/>
    <n v="31805282.760000229"/>
    <m/>
    <n v="31805282.760000229"/>
    <n v="6.3610565520000458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56B364-78D2-4254-BA1A-5E78DF841EF1}" name="Сводная таблица2" cacheId="86" applyNumberFormats="0" applyBorderFormats="0" applyFontFormats="0" applyPatternFormats="0" applyAlignmentFormats="0" applyWidthHeightFormats="1" dataCaption="Значения" grandTotalCaption="ИТОГО" updatedVersion="8" minRefreshableVersion="3" itemPrintTitles="1" createdVersion="6" indent="0" outline="1" outlineData="1" multipleFieldFilters="0" rowHeaderCaption="Наименование партнера Фонда">
  <location ref="A5:J16" firstHeaderRow="1" firstDataRow="3" firstDataCol="1" rowPageCount="1" colPageCount="1"/>
  <pivotFields count="12">
    <pivotField axis="axisPage" numFmtId="14" multipleItemSelectionAllowed="1" showAll="0" defaultSubtotal="0">
      <items count="6">
        <item h="1" x="0"/>
        <item h="1" x="1"/>
        <item h="1" x="2"/>
        <item h="1" m="1" x="4"/>
        <item h="1" m="1" x="5"/>
        <item x="3"/>
      </items>
    </pivotField>
    <pivotField axis="axisRow" showAll="0" defaultSubtotal="0">
      <items count="27">
        <item x="5"/>
        <item x="2"/>
        <item x="7"/>
        <item x="6"/>
        <item x="8"/>
        <item x="9"/>
        <item x="1"/>
        <item x="3"/>
        <item h="1" x="0"/>
        <item h="1" x="4"/>
        <item h="1" m="1" x="21"/>
        <item h="1" m="1" x="12"/>
        <item h="1" m="1" x="25"/>
        <item h="1" m="1" x="11"/>
        <item h="1" m="1" x="17"/>
        <item h="1" m="1" x="20"/>
        <item h="1" m="1" x="24"/>
        <item h="1" m="1" x="10"/>
        <item h="1" m="1" x="19"/>
        <item h="1" m="1" x="22"/>
        <item h="1" m="1" x="14"/>
        <item h="1" m="1" x="13"/>
        <item h="1" m="1" x="15"/>
        <item h="1" m="1" x="23"/>
        <item h="1" m="1" x="26"/>
        <item h="1" m="1" x="18"/>
        <item h="1" m="1" x="16"/>
      </items>
    </pivotField>
    <pivotField axis="axisCol" showAll="0" defaultSubtotal="0">
      <items count="6">
        <item x="3"/>
        <item x="1"/>
        <item x="0"/>
        <item x="2"/>
        <item m="1" x="5"/>
        <item m="1" x="4"/>
      </items>
    </pivotField>
    <pivotField axis="axisCol" showAll="0" defaultSubtotal="0">
      <items count="14">
        <item x="0"/>
        <item x="1"/>
        <item x="2"/>
        <item x="3"/>
        <item m="1" x="13"/>
        <item m="1" x="12"/>
        <item m="1" x="8"/>
        <item x="6"/>
        <item x="7"/>
        <item x="5"/>
        <item x="4"/>
        <item m="1" x="11"/>
        <item m="1" x="10"/>
        <item m="1" x="9"/>
      </items>
    </pivotField>
    <pivotField numFmtId="164" showAll="0" defaultSubtotal="0"/>
    <pivotField numFmtId="164" showAll="0" defaultSubtotal="0"/>
    <pivotField showAll="0" defaultSubtotal="0"/>
    <pivotField showAll="0" defaultSubtotal="0"/>
    <pivotField numFmtId="164" showAll="0" defaultSubtotal="0"/>
    <pivotField showAll="0" defaultSubtotal="0"/>
    <pivotField dataField="1" numFmtId="164" showAll="0" defaultSubtotal="0"/>
    <pivotField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3"/>
  </colFields>
  <colItems count="9">
    <i>
      <x/>
      <x v="7"/>
    </i>
    <i r="1">
      <x v="8"/>
    </i>
    <i r="1">
      <x v="9"/>
    </i>
    <i>
      <x v="1"/>
      <x v="3"/>
    </i>
    <i>
      <x v="2"/>
      <x/>
    </i>
    <i r="1">
      <x v="1"/>
    </i>
    <i r="1">
      <x v="2"/>
    </i>
    <i>
      <x v="3"/>
      <x v="10"/>
    </i>
    <i t="grand">
      <x/>
    </i>
  </colItems>
  <pageFields count="1">
    <pageField fld="0" hier="-1"/>
  </pageFields>
  <dataFields count="1">
    <dataField name="Сумма по полю ВСС" fld="10" baseField="0" baseItem="0"/>
  </dataFields>
  <formats count="7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3" type="button" dataOnly="0" labelOnly="1" outline="0" axis="axisCol" fieldPosition="1"/>
    </format>
    <format dxfId="4">
      <pivotArea type="topRight" dataOnly="0" labelOnly="1" outline="0" fieldPosition="0"/>
    </format>
    <format dxfId="5">
      <pivotArea dataOnly="0" labelOnly="1" grandRow="1" outline="0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8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type="origin" dataOnly="0" labelOnly="1" outline="0" fieldPosition="0"/>
    </format>
    <format dxfId="12">
      <pivotArea field="2" type="button" dataOnly="0" labelOnly="1" outline="0" axis="axisCol" fieldPosition="0"/>
    </format>
    <format dxfId="13">
      <pivotArea field="3" type="button" dataOnly="0" labelOnly="1" outline="0" axis="axisCol" fieldPosition="1"/>
    </format>
    <format dxfId="14">
      <pivotArea type="topRight" dataOnly="0" labelOnly="1" outline="0" fieldPosition="0"/>
    </format>
    <format dxfId="15">
      <pivotArea dataOnly="0" labelOnly="1" fieldPosition="0">
        <references count="1">
          <reference field="2" count="0"/>
        </references>
      </pivotArea>
    </format>
    <format dxfId="1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1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18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19">
      <pivotArea dataOnly="0" labelOnly="1" fieldPosition="0">
        <references count="1">
          <reference field="2" count="1">
            <x v="2"/>
          </reference>
        </references>
      </pivotArea>
    </format>
    <format dxfId="20">
      <pivotArea outline="0" collapsedLevelsAreSubtotals="1" fieldPosition="0"/>
    </format>
    <format dxfId="21">
      <pivotArea outline="0" collapsedLevelsAreSubtotals="1" fieldPosition="0"/>
    </format>
    <format dxfId="22">
      <pivotArea type="all" dataOnly="0" outline="0" fieldPosition="0"/>
    </format>
    <format dxfId="23">
      <pivotArea dataOnly="0" labelOnly="1" grandCol="1" outline="0" fieldPosition="0"/>
    </format>
    <format dxfId="24">
      <pivotArea type="all" dataOnly="0" outline="0" fieldPosition="0"/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8">
      <pivotArea field="3" type="button" dataOnly="0" labelOnly="1" outline="0" axis="axisCol" fieldPosition="1"/>
    </format>
    <format dxfId="29">
      <pivotArea type="topRight" dataOnly="0" labelOnly="1" outline="0" fieldPosition="0"/>
    </format>
    <format dxfId="30">
      <pivotArea dataOnly="0" labelOnly="1" grandRow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4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35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36">
      <pivotArea grandRow="1" outline="0" collapsedLevelsAreSubtotals="1" fieldPosition="0"/>
    </format>
    <format dxfId="37">
      <pivotArea dataOnly="0" labelOnly="1" grandRow="1" outline="0" fieldPosition="0"/>
    </format>
    <format dxfId="38">
      <pivotArea grandRow="1" outline="0" collapsedLevelsAreSubtotals="1" fieldPosition="0"/>
    </format>
    <format dxfId="39">
      <pivotArea dataOnly="0" labelOnly="1" grandRow="1" outline="0" fieldPosition="0"/>
    </format>
    <format dxfId="40">
      <pivotArea grandRow="1" outline="0" collapsedLevelsAreSubtotals="1" fieldPosition="0"/>
    </format>
    <format dxfId="41">
      <pivotArea dataOnly="0" labelOnly="1" grandRow="1" outline="0" fieldPosition="0"/>
    </format>
    <format dxfId="42">
      <pivotArea grandRow="1" outline="0" collapsedLevelsAreSubtotals="1" fieldPosition="0"/>
    </format>
    <format dxfId="43">
      <pivotArea dataOnly="0" labelOnly="1" grandRow="1" outline="0" fieldPosition="0"/>
    </format>
    <format dxfId="44">
      <pivotArea grandRow="1" outline="0" collapsedLevelsAreSubtotals="1" fieldPosition="0"/>
    </format>
    <format dxfId="45">
      <pivotArea dataOnly="0" labelOnly="1" grandRow="1" outline="0" fieldPosition="0"/>
    </format>
    <format dxfId="46">
      <pivotArea grandCol="1" outline="0" collapsedLevelsAreSubtotals="1" fieldPosition="0"/>
    </format>
    <format dxfId="47">
      <pivotArea dataOnly="0" labelOnly="1" grandCol="1" outline="0" fieldPosition="0"/>
    </format>
    <format dxfId="48">
      <pivotArea dataOnly="0" labelOnly="1" fieldPosition="0">
        <references count="1">
          <reference field="2" count="1">
            <x v="0"/>
          </reference>
        </references>
      </pivotArea>
    </format>
    <format dxfId="49">
      <pivotArea type="all" dataOnly="0" outline="0" fieldPosition="0"/>
    </format>
    <format dxfId="50">
      <pivotArea outline="0" collapsedLevelsAreSubtotals="1" fieldPosition="0"/>
    </format>
    <format dxfId="51">
      <pivotArea type="origin" dataOnly="0" labelOnly="1" outline="0" fieldPosition="0"/>
    </format>
    <format dxfId="52">
      <pivotArea field="2" type="button" dataOnly="0" labelOnly="1" outline="0" axis="axisCol" fieldPosition="0"/>
    </format>
    <format dxfId="53">
      <pivotArea field="3" type="button" dataOnly="0" labelOnly="1" outline="0" axis="axisCol" fieldPosition="1"/>
    </format>
    <format dxfId="54">
      <pivotArea type="topRight" dataOnly="0" labelOnly="1" outline="0" fieldPosition="0"/>
    </format>
    <format dxfId="55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0"/>
        </references>
      </pivotArea>
    </format>
    <format dxfId="57">
      <pivotArea dataOnly="0" labelOnly="1" grandRow="1" outline="0" fieldPosition="0"/>
    </format>
    <format dxfId="58">
      <pivotArea dataOnly="0" labelOnly="1" fieldPosition="0">
        <references count="1">
          <reference field="2" count="0"/>
        </references>
      </pivotArea>
    </format>
    <format dxfId="59">
      <pivotArea dataOnly="0" labelOnly="1" grandCol="1" outline="0" fieldPosition="0"/>
    </format>
    <format dxfId="60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61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62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63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  <format dxfId="64">
      <pivotArea type="all" dataOnly="0" outline="0" fieldPosition="0"/>
    </format>
    <format dxfId="65">
      <pivotArea outline="0" collapsedLevelsAreSubtotals="1" fieldPosition="0"/>
    </format>
    <format dxfId="66">
      <pivotArea type="origin" dataOnly="0" labelOnly="1" outline="0" fieldPosition="0"/>
    </format>
    <format dxfId="67">
      <pivotArea field="2" type="button" dataOnly="0" labelOnly="1" outline="0" axis="axisCol" fieldPosition="0"/>
    </format>
    <format dxfId="68">
      <pivotArea field="3" type="button" dataOnly="0" labelOnly="1" outline="0" axis="axisCol" fieldPosition="1"/>
    </format>
    <format dxfId="69">
      <pivotArea type="topRight" dataOnly="0" labelOnly="1" outline="0" fieldPosition="0"/>
    </format>
    <format dxfId="70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3">
      <pivotArea dataOnly="0" labelOnly="1" fieldPosition="0">
        <references count="1">
          <reference field="2" count="0"/>
        </references>
      </pivotArea>
    </format>
    <format dxfId="74">
      <pivotArea dataOnly="0" labelOnly="1" grandCol="1" outline="0" fieldPosition="0"/>
    </format>
    <format dxfId="75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7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78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zoomScale="70" zoomScaleNormal="70" workbookViewId="0">
      <selection activeCell="D17" sqref="D17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" customWidth="1"/>
    <col min="11" max="11" width="8.7109375"/>
  </cols>
  <sheetData>
    <row r="1" spans="1:17" x14ac:dyDescent="0.25">
      <c r="A1" s="38" t="s">
        <v>45</v>
      </c>
      <c r="B1" s="39"/>
      <c r="C1" s="39"/>
      <c r="D1" s="39"/>
      <c r="E1" s="39"/>
      <c r="F1" s="3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8"/>
      <c r="B2" s="39"/>
      <c r="C2" s="39"/>
      <c r="D2" s="39"/>
      <c r="E2" s="39"/>
      <c r="F2" s="3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47" t="s">
        <v>43</v>
      </c>
      <c r="B3" s="42">
        <v>44927</v>
      </c>
      <c r="C3" s="39"/>
      <c r="D3" s="39"/>
      <c r="E3" s="39"/>
      <c r="F3" s="39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customHeight="1" x14ac:dyDescent="0.25">
      <c r="A5" s="47" t="s">
        <v>46</v>
      </c>
      <c r="B5" s="47" t="s">
        <v>47</v>
      </c>
      <c r="C5" s="47"/>
      <c r="D5" s="41"/>
      <c r="E5" s="41"/>
      <c r="F5" s="41"/>
      <c r="G5" s="41"/>
      <c r="H5" s="41"/>
      <c r="I5" s="41"/>
      <c r="J5" s="41"/>
      <c r="K5" s="36"/>
      <c r="L5" s="36"/>
      <c r="M5" s="36"/>
      <c r="N5" s="36"/>
      <c r="O5" s="36"/>
      <c r="P5" s="36"/>
      <c r="Q5" s="36"/>
    </row>
    <row r="6" spans="1:17" ht="30" x14ac:dyDescent="0.25">
      <c r="A6" s="41"/>
      <c r="B6" s="43" t="s">
        <v>26</v>
      </c>
      <c r="C6" s="43"/>
      <c r="D6" s="43"/>
      <c r="E6" s="41" t="s">
        <v>2</v>
      </c>
      <c r="F6" s="43" t="s">
        <v>28</v>
      </c>
      <c r="G6" s="43"/>
      <c r="H6" s="43"/>
      <c r="I6" s="41" t="s">
        <v>27</v>
      </c>
      <c r="J6" s="44" t="s">
        <v>6</v>
      </c>
      <c r="K6" s="36"/>
      <c r="L6" s="36"/>
      <c r="M6" s="36"/>
      <c r="N6" s="36"/>
      <c r="O6" s="36"/>
      <c r="P6" s="36"/>
      <c r="Q6" s="36"/>
    </row>
    <row r="7" spans="1:17" ht="75" x14ac:dyDescent="0.25">
      <c r="A7" s="47" t="s">
        <v>1</v>
      </c>
      <c r="B7" s="41" t="s">
        <v>29</v>
      </c>
      <c r="C7" s="41" t="s">
        <v>30</v>
      </c>
      <c r="D7" s="41" t="s">
        <v>9</v>
      </c>
      <c r="E7" s="41" t="s">
        <v>5</v>
      </c>
      <c r="F7" s="41" t="s">
        <v>31</v>
      </c>
      <c r="G7" s="41" t="s">
        <v>32</v>
      </c>
      <c r="H7" s="41" t="s">
        <v>33</v>
      </c>
      <c r="I7" s="41" t="s">
        <v>34</v>
      </c>
      <c r="J7" s="44"/>
      <c r="K7" s="36"/>
      <c r="L7" s="36"/>
      <c r="M7" s="36"/>
      <c r="N7" s="36"/>
      <c r="O7" s="36"/>
      <c r="P7" s="36"/>
      <c r="Q7" s="36"/>
    </row>
    <row r="8" spans="1:17" x14ac:dyDescent="0.25">
      <c r="A8" s="37" t="s">
        <v>35</v>
      </c>
      <c r="B8" s="45">
        <v>45999221.460000515</v>
      </c>
      <c r="C8" s="45"/>
      <c r="D8" s="45"/>
      <c r="E8" s="45">
        <v>140560600.81000099</v>
      </c>
      <c r="F8" s="45">
        <v>408875090.06999946</v>
      </c>
      <c r="G8" s="45">
        <v>-603072073.96999931</v>
      </c>
      <c r="H8" s="45">
        <v>-457764898.20999885</v>
      </c>
      <c r="I8" s="45">
        <v>280723641.85000026</v>
      </c>
      <c r="J8" s="46">
        <v>-184678417.98999691</v>
      </c>
      <c r="K8" s="36"/>
      <c r="L8" s="36"/>
      <c r="M8" s="36"/>
      <c r="N8" s="36"/>
      <c r="O8" s="36"/>
      <c r="P8" s="36"/>
      <c r="Q8" s="36"/>
    </row>
    <row r="9" spans="1:17" x14ac:dyDescent="0.25">
      <c r="A9" s="37" t="s">
        <v>36</v>
      </c>
      <c r="B9" s="45">
        <v>224661365.92999977</v>
      </c>
      <c r="C9" s="45"/>
      <c r="D9" s="45"/>
      <c r="E9" s="45">
        <v>222784556.80000001</v>
      </c>
      <c r="F9" s="45">
        <v>571552802.37000012</v>
      </c>
      <c r="G9" s="45">
        <v>-56878790.939999938</v>
      </c>
      <c r="H9" s="45">
        <v>102696142.91000003</v>
      </c>
      <c r="I9" s="45"/>
      <c r="J9" s="46">
        <v>1064816077.0699999</v>
      </c>
      <c r="K9" s="36"/>
      <c r="L9" s="36"/>
      <c r="M9" s="36"/>
      <c r="N9" s="36"/>
      <c r="O9" s="36"/>
      <c r="P9" s="36"/>
      <c r="Q9" s="36"/>
    </row>
    <row r="10" spans="1:17" ht="30" x14ac:dyDescent="0.25">
      <c r="A10" s="37" t="s">
        <v>37</v>
      </c>
      <c r="B10" s="45"/>
      <c r="C10" s="45"/>
      <c r="D10" s="45"/>
      <c r="E10" s="45"/>
      <c r="F10" s="45">
        <v>-3524684831.720005</v>
      </c>
      <c r="G10" s="45">
        <v>-6521877949.0500021</v>
      </c>
      <c r="H10" s="45">
        <v>-1963597030.0200009</v>
      </c>
      <c r="I10" s="45">
        <v>-4279479.0599999875</v>
      </c>
      <c r="J10" s="46">
        <v>-12014439289.850008</v>
      </c>
      <c r="K10" s="36"/>
      <c r="L10" s="36"/>
      <c r="M10" s="36"/>
      <c r="N10" s="36"/>
      <c r="O10" s="36"/>
      <c r="P10" s="36"/>
      <c r="Q10" s="36"/>
    </row>
    <row r="11" spans="1:17" x14ac:dyDescent="0.25">
      <c r="A11" s="37" t="s">
        <v>38</v>
      </c>
      <c r="B11" s="45"/>
      <c r="C11" s="45"/>
      <c r="D11" s="45"/>
      <c r="E11" s="45">
        <v>518044877.05999672</v>
      </c>
      <c r="F11" s="45">
        <v>938181478.7599926</v>
      </c>
      <c r="G11" s="45">
        <v>-3107377227.9699984</v>
      </c>
      <c r="H11" s="45">
        <v>-6754704223.6500015</v>
      </c>
      <c r="I11" s="45">
        <v>312033397.64999813</v>
      </c>
      <c r="J11" s="46">
        <v>-8093821698.150013</v>
      </c>
      <c r="K11" s="36"/>
      <c r="L11" s="36"/>
      <c r="M11" s="36"/>
      <c r="N11" s="36"/>
      <c r="O11" s="36"/>
      <c r="P11" s="36"/>
      <c r="Q11" s="36"/>
    </row>
    <row r="12" spans="1:17" x14ac:dyDescent="0.25">
      <c r="A12" s="37" t="s">
        <v>39</v>
      </c>
      <c r="B12" s="45">
        <v>134180327.13000107</v>
      </c>
      <c r="C12" s="45">
        <v>-3270753.42</v>
      </c>
      <c r="D12" s="45"/>
      <c r="E12" s="45"/>
      <c r="F12" s="45">
        <v>445232665.76999974</v>
      </c>
      <c r="G12" s="45">
        <v>155005882.32000077</v>
      </c>
      <c r="H12" s="45">
        <v>597424915.8199991</v>
      </c>
      <c r="I12" s="45">
        <v>-57173979.329999976</v>
      </c>
      <c r="J12" s="46">
        <v>1271399058.2900009</v>
      </c>
      <c r="K12" s="36"/>
      <c r="L12" s="36"/>
      <c r="M12" s="36"/>
      <c r="N12" s="36"/>
      <c r="O12" s="36"/>
      <c r="P12" s="36"/>
      <c r="Q12" s="36"/>
    </row>
    <row r="13" spans="1:17" x14ac:dyDescent="0.25">
      <c r="A13" s="37" t="s">
        <v>40</v>
      </c>
      <c r="B13" s="45"/>
      <c r="C13" s="45"/>
      <c r="D13" s="45"/>
      <c r="E13" s="45">
        <v>572057439.95000052</v>
      </c>
      <c r="F13" s="45">
        <v>1153595477.3699996</v>
      </c>
      <c r="G13" s="45">
        <v>708976355.00999844</v>
      </c>
      <c r="H13" s="45">
        <v>797959166.81000102</v>
      </c>
      <c r="I13" s="45">
        <v>426290538.78999966</v>
      </c>
      <c r="J13" s="46">
        <v>3658878977.9299989</v>
      </c>
      <c r="K13" s="36"/>
      <c r="L13" s="36"/>
      <c r="M13" s="36"/>
      <c r="N13" s="36"/>
      <c r="O13" s="36"/>
      <c r="P13" s="36"/>
      <c r="Q13" s="36"/>
    </row>
    <row r="14" spans="1:17" x14ac:dyDescent="0.25">
      <c r="A14" s="37" t="s">
        <v>41</v>
      </c>
      <c r="B14" s="45"/>
      <c r="C14" s="45"/>
      <c r="D14" s="45">
        <v>1730514285.2600002</v>
      </c>
      <c r="E14" s="45"/>
      <c r="F14" s="45"/>
      <c r="G14" s="45"/>
      <c r="H14" s="45"/>
      <c r="I14" s="45"/>
      <c r="J14" s="46">
        <v>1730514285.2600002</v>
      </c>
      <c r="K14" s="36"/>
      <c r="L14" s="36"/>
      <c r="M14" s="36"/>
      <c r="N14" s="36"/>
      <c r="O14" s="36"/>
      <c r="P14" s="36"/>
      <c r="Q14" s="36"/>
    </row>
    <row r="15" spans="1:17" ht="30" x14ac:dyDescent="0.25">
      <c r="A15" s="37" t="s">
        <v>42</v>
      </c>
      <c r="B15" s="45">
        <v>31805282.760000229</v>
      </c>
      <c r="C15" s="45"/>
      <c r="D15" s="45"/>
      <c r="E15" s="45"/>
      <c r="F15" s="45"/>
      <c r="G15" s="45"/>
      <c r="H15" s="45"/>
      <c r="I15" s="45"/>
      <c r="J15" s="46">
        <v>31805282.760000229</v>
      </c>
      <c r="K15" s="36"/>
      <c r="L15" s="36"/>
      <c r="M15" s="36"/>
      <c r="N15" s="36"/>
      <c r="O15" s="36"/>
      <c r="P15" s="36"/>
      <c r="Q15" s="36"/>
    </row>
    <row r="16" spans="1:17" x14ac:dyDescent="0.25">
      <c r="A16" s="37" t="s">
        <v>6</v>
      </c>
      <c r="B16" s="45">
        <v>436646197.28000158</v>
      </c>
      <c r="C16" s="45">
        <v>-3270753.42</v>
      </c>
      <c r="D16" s="45">
        <v>1730514285.2600002</v>
      </c>
      <c r="E16" s="45">
        <v>1453447474.6199982</v>
      </c>
      <c r="F16" s="45">
        <v>-7247317.3800134659</v>
      </c>
      <c r="G16" s="45">
        <v>-9425223804.6000004</v>
      </c>
      <c r="H16" s="45">
        <v>-7677985926.3400011</v>
      </c>
      <c r="I16" s="45">
        <v>957594119.89999807</v>
      </c>
      <c r="J16" s="46">
        <v>-12535525724.680017</v>
      </c>
      <c r="K16" s="36"/>
      <c r="L16" s="36"/>
      <c r="M16" s="36"/>
      <c r="N16" s="36"/>
      <c r="O16" s="36"/>
      <c r="P16" s="36"/>
      <c r="Q16" s="36"/>
    </row>
    <row r="17" spans="1:17" x14ac:dyDescent="0.25">
      <c r="A17" s="40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conditionalFormatting sqref="C7:C14 G7:J14">
    <cfRule type="cellIs" dxfId="84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9"/>
  <sheetViews>
    <sheetView tabSelected="1"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1" t="s">
        <v>49</v>
      </c>
      <c r="B1" s="51"/>
      <c r="C1" s="51"/>
      <c r="D1" s="51"/>
      <c r="E1" s="51"/>
    </row>
    <row r="3" spans="1:5" ht="30" customHeight="1" x14ac:dyDescent="0.25">
      <c r="A3" s="48" t="s">
        <v>0</v>
      </c>
      <c r="B3" s="48" t="s">
        <v>1</v>
      </c>
      <c r="C3" s="52" t="s">
        <v>8</v>
      </c>
      <c r="D3" s="53"/>
      <c r="E3" s="48" t="s">
        <v>3</v>
      </c>
    </row>
    <row r="4" spans="1:5" ht="15" customHeight="1" x14ac:dyDescent="0.25">
      <c r="A4" s="49"/>
      <c r="B4" s="49"/>
      <c r="C4" s="48" t="s">
        <v>4</v>
      </c>
      <c r="D4" s="48" t="s">
        <v>9</v>
      </c>
      <c r="E4" s="49"/>
    </row>
    <row r="5" spans="1:5" ht="56.25" customHeight="1" x14ac:dyDescent="0.25">
      <c r="A5" s="50"/>
      <c r="B5" s="50"/>
      <c r="C5" s="50"/>
      <c r="D5" s="50"/>
      <c r="E5" s="50"/>
    </row>
    <row r="6" spans="1:5" s="3" customFormat="1" x14ac:dyDescent="0.25">
      <c r="A6" s="10">
        <v>1</v>
      </c>
      <c r="B6" s="13" t="s">
        <v>10</v>
      </c>
      <c r="C6" s="11"/>
      <c r="D6" s="35">
        <f>SUM([1]ЛК!$F$3:$F$4)</f>
        <v>36375464</v>
      </c>
      <c r="E6" s="32">
        <f t="shared" ref="E6" si="0">SUM(C6:D6)</f>
        <v>36375464</v>
      </c>
    </row>
    <row r="7" spans="1:5" s="3" customFormat="1" x14ac:dyDescent="0.25">
      <c r="A7" s="14">
        <v>2</v>
      </c>
      <c r="B7" s="15" t="s">
        <v>11</v>
      </c>
      <c r="C7" s="18">
        <f>SUM([1]ЛК!$F$5:$F$7)</f>
        <v>-1443756911.7400002</v>
      </c>
      <c r="D7" s="16"/>
      <c r="E7" s="17">
        <f>SUM(C7:D7)</f>
        <v>-1443756911.7400002</v>
      </c>
    </row>
    <row r="8" spans="1:5" s="3" customFormat="1" x14ac:dyDescent="0.25">
      <c r="A8" s="14">
        <v>3</v>
      </c>
      <c r="B8" s="15" t="s">
        <v>44</v>
      </c>
      <c r="C8" s="18">
        <f>SUM([1]ЛК!$E$41)</f>
        <v>11764705.880000001</v>
      </c>
      <c r="D8" s="16"/>
      <c r="E8" s="17">
        <f>SUM(C8:D8)</f>
        <v>11764705.880000001</v>
      </c>
    </row>
    <row r="9" spans="1:5" s="3" customFormat="1" x14ac:dyDescent="0.25">
      <c r="A9" s="14">
        <v>4</v>
      </c>
      <c r="B9" s="31" t="s">
        <v>12</v>
      </c>
      <c r="C9" s="18">
        <f>SUM([1]ЛК!$F$8:$F$13)</f>
        <v>240423263.28000009</v>
      </c>
      <c r="D9" s="16"/>
      <c r="E9" s="17">
        <f>SUM(C9:D9)</f>
        <v>240423263.28000009</v>
      </c>
    </row>
    <row r="10" spans="1:5" s="3" customFormat="1" x14ac:dyDescent="0.25">
      <c r="A10" s="14">
        <v>5</v>
      </c>
      <c r="B10" s="15" t="s">
        <v>13</v>
      </c>
      <c r="C10" s="18">
        <f>SUM([1]ЛК!$F$26:$F$40)</f>
        <v>-409127725.89999998</v>
      </c>
      <c r="D10" s="16"/>
      <c r="E10" s="17">
        <f>SUM(C10:D10)</f>
        <v>-409127725.89999998</v>
      </c>
    </row>
    <row r="11" spans="1:5" s="3" customFormat="1" x14ac:dyDescent="0.25">
      <c r="A11" s="14">
        <v>6</v>
      </c>
      <c r="B11" s="15" t="s">
        <v>14</v>
      </c>
      <c r="C11" s="18">
        <f>SUM([1]ЛК!$F$14:$F$25)</f>
        <v>-423030755.1400001</v>
      </c>
      <c r="D11" s="16"/>
      <c r="E11" s="17">
        <f>SUM(C11:D11)</f>
        <v>-423030755.1400001</v>
      </c>
    </row>
    <row r="12" spans="1:5" s="3" customFormat="1" x14ac:dyDescent="0.25">
      <c r="A12" s="14">
        <v>7</v>
      </c>
      <c r="B12" s="15" t="s">
        <v>25</v>
      </c>
      <c r="C12" s="18">
        <f>SUM([1]ЛК!$F$44:$F$45)</f>
        <v>-16946147.18</v>
      </c>
      <c r="D12" s="16"/>
      <c r="E12" s="17">
        <f t="shared" ref="E12:E14" si="1">SUM(C12:D12)</f>
        <v>-16946147.18</v>
      </c>
    </row>
    <row r="13" spans="1:5" s="3" customFormat="1" x14ac:dyDescent="0.25">
      <c r="A13" s="14">
        <v>8</v>
      </c>
      <c r="B13" s="15" t="s">
        <v>48</v>
      </c>
      <c r="C13" s="18">
        <f>SUM([1]ЛК!$F$42:$F$43)</f>
        <v>5968493</v>
      </c>
      <c r="D13" s="16"/>
      <c r="E13" s="17">
        <f t="shared" ref="E13" si="2">SUM(C13:D13)</f>
        <v>5968493</v>
      </c>
    </row>
    <row r="14" spans="1:5" s="6" customFormat="1" x14ac:dyDescent="0.25">
      <c r="A14" s="10"/>
      <c r="B14" s="12" t="s">
        <v>6</v>
      </c>
      <c r="C14" s="33">
        <f>SUM(C6:C12)</f>
        <v>-2040673570.8000002</v>
      </c>
      <c r="D14" s="33">
        <f>SUM(D6:D6)</f>
        <v>36375464</v>
      </c>
      <c r="E14" s="32">
        <f t="shared" si="1"/>
        <v>-2004298106.8000002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5:E17">
    <cfRule type="cellIs" priority="13" operator="lessThanOrEqual">
      <formula>0</formula>
    </cfRule>
  </conditionalFormatting>
  <conditionalFormatting sqref="B15:D15 B14">
    <cfRule type="cellIs" priority="10" operator="lessThanOrEqual">
      <formula>0</formula>
    </cfRule>
  </conditionalFormatting>
  <conditionalFormatting sqref="B16:D17">
    <cfRule type="cellIs" dxfId="83" priority="2" operator="lessThanOrEqual">
      <formula>#REF!</formula>
    </cfRule>
    <cfRule type="cellIs" priority="3" operator="lessThanOrEqual">
      <formula>#REF!</formula>
    </cfRule>
  </conditionalFormatting>
  <conditionalFormatting sqref="C14:D14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D25" sqref="D25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51" t="s">
        <v>49</v>
      </c>
      <c r="B1" s="51"/>
      <c r="C1" s="51"/>
      <c r="D1" s="51"/>
      <c r="E1" s="51"/>
    </row>
    <row r="2" spans="1:5" ht="38.25" customHeight="1" x14ac:dyDescent="0.25">
      <c r="A2" s="54" t="s">
        <v>0</v>
      </c>
      <c r="B2" s="54" t="s">
        <v>1</v>
      </c>
      <c r="C2" s="19" t="s">
        <v>15</v>
      </c>
      <c r="D2" s="19" t="s">
        <v>2</v>
      </c>
      <c r="E2" s="54" t="s">
        <v>3</v>
      </c>
    </row>
    <row r="3" spans="1:5" x14ac:dyDescent="0.25">
      <c r="A3" s="54"/>
      <c r="B3" s="54"/>
      <c r="C3" s="55" t="s">
        <v>16</v>
      </c>
      <c r="D3" s="55" t="s">
        <v>5</v>
      </c>
      <c r="E3" s="54"/>
    </row>
    <row r="4" spans="1:5" x14ac:dyDescent="0.25">
      <c r="A4" s="54"/>
      <c r="B4" s="54"/>
      <c r="C4" s="56"/>
      <c r="D4" s="56"/>
      <c r="E4" s="54"/>
    </row>
    <row r="5" spans="1:5" ht="15.75" x14ac:dyDescent="0.25">
      <c r="A5" s="20">
        <v>1</v>
      </c>
      <c r="B5" s="21" t="s">
        <v>17</v>
      </c>
      <c r="C5" s="22">
        <f>SUM([1]МФО!$G$11:$G$19)</f>
        <v>-581768586.72000015</v>
      </c>
      <c r="D5" s="22">
        <f>SUM([1]МФО!$G$46)</f>
        <v>6077370</v>
      </c>
      <c r="E5" s="26">
        <f t="shared" ref="E5:E11" si="0">SUM(C5:D5)</f>
        <v>-575691216.72000015</v>
      </c>
    </row>
    <row r="6" spans="1:5" ht="15.75" x14ac:dyDescent="0.25">
      <c r="A6" s="20">
        <v>2</v>
      </c>
      <c r="B6" s="23" t="s">
        <v>18</v>
      </c>
      <c r="C6" s="22">
        <f>SUM([1]МФО!$G$21:$G$24)</f>
        <v>1093563495.96</v>
      </c>
      <c r="D6" s="22"/>
      <c r="E6" s="26">
        <f t="shared" si="0"/>
        <v>1093563495.96</v>
      </c>
    </row>
    <row r="7" spans="1:5" ht="15.75" x14ac:dyDescent="0.25">
      <c r="A7" s="20">
        <v>3</v>
      </c>
      <c r="B7" s="24" t="s">
        <v>19</v>
      </c>
      <c r="C7" s="22">
        <f>SUM([1]МФО!$G$4:$G$10)</f>
        <v>-64559598.890000038</v>
      </c>
      <c r="D7" s="22"/>
      <c r="E7" s="26">
        <f t="shared" si="0"/>
        <v>-64559598.890000038</v>
      </c>
    </row>
    <row r="8" spans="1:5" ht="15.75" x14ac:dyDescent="0.25">
      <c r="A8" s="20">
        <v>4</v>
      </c>
      <c r="B8" s="24" t="s">
        <v>20</v>
      </c>
      <c r="C8" s="22">
        <f>SUM([1]МФО!$G$20)</f>
        <v>31576923.539999992</v>
      </c>
      <c r="D8" s="22">
        <f>SUM([1]МФО!$G$41:$G$44)</f>
        <v>91336766</v>
      </c>
      <c r="E8" s="26">
        <f t="shared" si="0"/>
        <v>122913689.53999999</v>
      </c>
    </row>
    <row r="9" spans="1:5" ht="15.75" x14ac:dyDescent="0.25">
      <c r="A9" s="20">
        <v>5</v>
      </c>
      <c r="B9" s="24" t="s">
        <v>21</v>
      </c>
      <c r="C9" s="22"/>
      <c r="D9" s="22">
        <f>SUM([1]МФО!$G$45)</f>
        <v>-1531453</v>
      </c>
      <c r="E9" s="26">
        <f t="shared" si="0"/>
        <v>-1531453</v>
      </c>
    </row>
    <row r="10" spans="1:5" ht="15.75" x14ac:dyDescent="0.25">
      <c r="A10" s="20">
        <v>6</v>
      </c>
      <c r="B10" s="23" t="s">
        <v>22</v>
      </c>
      <c r="C10" s="22">
        <f>SUM([1]МФО!$G$27)</f>
        <v>-900563.71999999974</v>
      </c>
      <c r="D10" s="22"/>
      <c r="E10" s="26">
        <f t="shared" si="0"/>
        <v>-900563.71999999974</v>
      </c>
    </row>
    <row r="11" spans="1:5" ht="15.75" x14ac:dyDescent="0.25">
      <c r="A11" s="20">
        <v>7</v>
      </c>
      <c r="B11" s="24" t="s">
        <v>23</v>
      </c>
      <c r="C11" s="22">
        <f>SUM([1]МФО!$G$25:$G$26)</f>
        <v>14440994.350000009</v>
      </c>
      <c r="D11" s="22"/>
      <c r="E11" s="26">
        <f t="shared" si="0"/>
        <v>14440994.350000009</v>
      </c>
    </row>
    <row r="12" spans="1:5" ht="15.75" x14ac:dyDescent="0.25">
      <c r="A12" s="20">
        <v>8</v>
      </c>
      <c r="B12" s="24" t="s">
        <v>24</v>
      </c>
      <c r="C12" s="22">
        <f>SUM([1]МФО!$G$28:$G$39)</f>
        <v>-126531410.68000001</v>
      </c>
      <c r="D12" s="22"/>
      <c r="E12" s="26">
        <f>SUM(C12:D12)</f>
        <v>-126531410.68000001</v>
      </c>
    </row>
    <row r="13" spans="1:5" ht="15.75" x14ac:dyDescent="0.25">
      <c r="A13" s="20"/>
      <c r="B13" s="25" t="s">
        <v>6</v>
      </c>
      <c r="C13" s="26">
        <f>SUM(C5:C12)</f>
        <v>365821253.83999985</v>
      </c>
      <c r="D13" s="26">
        <f>SUM(D5:D12)</f>
        <v>95882683</v>
      </c>
      <c r="E13" s="26">
        <f>SUM(E5:E12)</f>
        <v>461703936.83999985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3:B14">
    <cfRule type="cellIs" priority="4" operator="lessThanOrEqual">
      <formula>0</formula>
    </cfRule>
  </conditionalFormatting>
  <conditionalFormatting sqref="E5:E11">
    <cfRule type="cellIs" dxfId="82" priority="5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B15">
    <cfRule type="cellIs" priority="6" operator="lessThanOrEqual">
      <formula>#REF!</formula>
    </cfRule>
    <cfRule type="cellIs" dxfId="81" priority="8" operator="lessThanOrEqual">
      <formula>#REF!</formula>
    </cfRule>
  </conditionalFormatting>
  <conditionalFormatting sqref="E12">
    <cfRule type="cellIs" dxfId="80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79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2023-02-02T15:33:34Z</dcterms:modified>
</cp:coreProperties>
</file>